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Ley de Ingresos 2020\"/>
    </mc:Choice>
  </mc:AlternateContent>
  <bookViews>
    <workbookView xWindow="930" yWindow="0" windowWidth="14775" windowHeight="7185"/>
  </bookViews>
  <sheets>
    <sheet name="Estructura armonizada" sheetId="2" r:id="rId1"/>
  </sheets>
  <definedNames>
    <definedName name="_xlnm.Print_Area" localSheetId="0">'Estructura armonizada'!$A$1:$H$227</definedName>
    <definedName name="calendario" localSheetId="0">#REF!</definedName>
    <definedName name="calendario">#REF!</definedName>
    <definedName name="_xlnm.Print_Titles" localSheetId="0">'Estructura armonizada'!$1:$7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1" i="2" l="1"/>
  <c r="H210" i="2" l="1"/>
  <c r="H214" i="2"/>
  <c r="H72" i="2" l="1"/>
  <c r="H69" i="2" s="1"/>
  <c r="H66" i="2"/>
  <c r="H42" i="2"/>
  <c r="H209" i="2"/>
  <c r="H204" i="2"/>
  <c r="H201" i="2"/>
  <c r="H188" i="2"/>
  <c r="H186" i="2"/>
  <c r="H178" i="2"/>
  <c r="H174" i="2"/>
  <c r="H164" i="2"/>
  <c r="H156" i="2"/>
  <c r="H147" i="2"/>
  <c r="H146" i="2" s="1"/>
  <c r="H141" i="2"/>
  <c r="H140" i="2" s="1"/>
  <c r="H124" i="2"/>
  <c r="H119" i="2"/>
  <c r="H114" i="2"/>
  <c r="H112" i="2"/>
  <c r="H105" i="2"/>
  <c r="H103" i="2"/>
  <c r="H101" i="2"/>
  <c r="H98" i="2"/>
  <c r="H95" i="2"/>
  <c r="H91" i="2"/>
  <c r="H88" i="2"/>
  <c r="H86" i="2"/>
  <c r="H84" i="2"/>
  <c r="H79" i="2"/>
  <c r="H78" i="2"/>
  <c r="H75" i="2"/>
  <c r="H62" i="2"/>
  <c r="H59" i="2"/>
  <c r="H56" i="2"/>
  <c r="H55" i="2" s="1"/>
  <c r="H51" i="2"/>
  <c r="H47" i="2"/>
  <c r="H36" i="2"/>
  <c r="H33" i="2"/>
  <c r="H28" i="2"/>
  <c r="H13" i="2"/>
  <c r="H25" i="2"/>
  <c r="H23" i="2"/>
  <c r="H20" i="2"/>
  <c r="H18" i="2"/>
  <c r="H41" i="2" l="1"/>
  <c r="H162" i="2"/>
  <c r="H160" i="2" s="1"/>
  <c r="H9" i="2" s="1"/>
  <c r="H12" i="2"/>
  <c r="H111" i="2"/>
  <c r="H54" i="2"/>
  <c r="H40" i="2" l="1"/>
  <c r="H11" i="2" s="1"/>
</calcChain>
</file>

<file path=xl/sharedStrings.xml><?xml version="1.0" encoding="utf-8"?>
<sst xmlns="http://schemas.openxmlformats.org/spreadsheetml/2006/main" count="194" uniqueCount="190">
  <si>
    <t>INGRESOS DE GESTIÓN</t>
  </si>
  <si>
    <t>IMPUESTOS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</si>
  <si>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</si>
  <si>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</si>
  <si>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</si>
  <si>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</si>
  <si>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Sobre Tenencia o Uso de Vehículos</t>
  </si>
  <si>
    <t>Sobre la Adquisición de Vehículos de Motor Usados</t>
  </si>
  <si>
    <t>Sobre la Prestación de Servicios de Hospedaje</t>
  </si>
  <si>
    <t>Impuesto para el Desarrollo Social</t>
  </si>
  <si>
    <t>CUOTAS Y APORTACIONES DE SEGURIDAD SOCIAL</t>
  </si>
  <si>
    <t>Cuotas y Aportaciones de Seguridad Social</t>
  </si>
  <si>
    <t>CONTRIBUCIONES DE MEJORAS</t>
  </si>
  <si>
    <t>DERECHOS</t>
  </si>
  <si>
    <t>Secretaría de las Culturas  y Artes de Oaxaca</t>
  </si>
  <si>
    <t>Teatros</t>
  </si>
  <si>
    <t>Casa de la Cultura Oaxaqueña</t>
  </si>
  <si>
    <t>Secretaría de Administración</t>
  </si>
  <si>
    <t>Complejos y Edificios Públicos</t>
  </si>
  <si>
    <t>Planetario</t>
  </si>
  <si>
    <t xml:space="preserve">Secretaría de Turismo </t>
  </si>
  <si>
    <t>Auditorio Guelaguetza</t>
  </si>
  <si>
    <t>Secretaría de Economía</t>
  </si>
  <si>
    <t>Administración Pública</t>
  </si>
  <si>
    <t>Comunes</t>
  </si>
  <si>
    <t>Secretaría General de Gobierno</t>
  </si>
  <si>
    <t>Protección Civil</t>
  </si>
  <si>
    <t>Secretaría de Seguridad Pública</t>
  </si>
  <si>
    <t>Seguridad Pública</t>
  </si>
  <si>
    <t>Vialidad</t>
  </si>
  <si>
    <t>Seguridad y Vigilancia</t>
  </si>
  <si>
    <t>Secretaría de Salud</t>
  </si>
  <si>
    <t>Atención en Salud</t>
  </si>
  <si>
    <t>Vigilancia y Control Sanitario</t>
  </si>
  <si>
    <t>Relacionados con Obra Pública</t>
  </si>
  <si>
    <t>Agua, Alcantarillado y Drenaje</t>
  </si>
  <si>
    <t>Transporte Público</t>
  </si>
  <si>
    <t>Control vehicular</t>
  </si>
  <si>
    <t>Secretaría de las Culturas y Artes de Oaxaca</t>
  </si>
  <si>
    <t>Cursos y Talleres Culturales</t>
  </si>
  <si>
    <t xml:space="preserve">Atención Social </t>
  </si>
  <si>
    <t>Control Zoosanitario</t>
  </si>
  <si>
    <t>Secretaría de Finanzas</t>
  </si>
  <si>
    <t>Fiscales</t>
  </si>
  <si>
    <t>Catastrales</t>
  </si>
  <si>
    <t>Secretaría de la Contraloría y Transparencia Gubernamental</t>
  </si>
  <si>
    <t>Inspección y Vigilancia</t>
  </si>
  <si>
    <t>Constancias de Responsabilidad Administrativa</t>
  </si>
  <si>
    <t>Capacitación y Productividad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</si>
  <si>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</si>
  <si>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</si>
  <si>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</si>
  <si>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</si>
  <si>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</si>
  <si>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</si>
  <si>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Educación Básica</t>
  </si>
  <si>
    <t>Instituto Estatal de Educación Pública de Oaxaca</t>
  </si>
  <si>
    <t>Educación Media Superior</t>
  </si>
  <si>
    <t>Instituto de Estudios de Bachillerato del Estado de Oaxaca</t>
  </si>
  <si>
    <t>Colegio de Bachilleres del Estado de Oaxaca</t>
  </si>
  <si>
    <t>Colegio de Estudios Científicos y Tecnológicos del Estado de Oaxaca</t>
  </si>
  <si>
    <t>Universidad  Tecnológica de los Valles Centrales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</si>
  <si>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</si>
  <si>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</si>
  <si>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</si>
  <si>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</si>
  <si>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</si>
  <si>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</si>
  <si>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</si>
  <si>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Novauniversitas</t>
  </si>
  <si>
    <t>Universidad de la Costa</t>
  </si>
  <si>
    <t>Universidad de Chalcatongo</t>
  </si>
  <si>
    <t>PRODUCTOS</t>
  </si>
  <si>
    <t>APROVECHAMIENTOS</t>
  </si>
  <si>
    <t>Impuesto sobre Automóviles Nuevos</t>
  </si>
  <si>
    <t>Actos de Fiscalización</t>
  </si>
  <si>
    <t>Otros Incentivos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</si>
  <si>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</si>
  <si>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</si>
  <si>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</si>
  <si>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Multas</t>
  </si>
  <si>
    <t>Indemnizaciones</t>
  </si>
  <si>
    <t>Reintegros</t>
  </si>
  <si>
    <t>Otros Aprovechamientos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</si>
  <si>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</si>
  <si>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</si>
  <si>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</si>
  <si>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</si>
  <si>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</si>
  <si>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</si>
  <si>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</si>
  <si>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</si>
  <si>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</si>
  <si>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</si>
  <si>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</si>
  <si>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</si>
  <si>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</si>
  <si>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</si>
  <si>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</si>
  <si>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</si>
  <si>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</si>
  <si>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</si>
  <si>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 xml:space="preserve">Subsidios y Subvenciones </t>
  </si>
  <si>
    <t>Pensiones y Jubilaciones</t>
  </si>
  <si>
    <t>PARTICIPACIONES, APORTACIONES, CONVENIOS, INCENTIVOS DERIVADOS DE LA COLABORACIÓN FISCAL Y FONDOS DISTINTOS DE APORTACIONES</t>
  </si>
  <si>
    <t>Transferencias y Asignaciones</t>
  </si>
  <si>
    <t>Taller de Artes Plásticas</t>
  </si>
  <si>
    <t>Centro de Iniciación Musical de Oaxaca</t>
  </si>
  <si>
    <t>Archivísticos</t>
  </si>
  <si>
    <t>Feria del mezcal</t>
  </si>
  <si>
    <t>Servicios por Supervisión de Obra Pública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</si>
  <si>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</si>
  <si>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</si>
  <si>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</si>
  <si>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Servicios comunes de las Dependencias y Entidades</t>
  </si>
  <si>
    <t>Servicios Secretaría General de Gobierno</t>
  </si>
  <si>
    <t>Servicios Consejería Jurídica</t>
  </si>
  <si>
    <t>Secretaría de Movilidad</t>
  </si>
  <si>
    <t>Secretaría de Desarrollo  Agropecuario, Pesca y Acuacultura</t>
  </si>
  <si>
    <t>Centro de las Artes de San Agustín</t>
  </si>
  <si>
    <t>Secretaría de las Infraestructuras y el Ordenamiento Territorial Sustentable</t>
  </si>
  <si>
    <t>Secretaría de Medio Ambiente, Energías y Desarrollo Sustentable</t>
  </si>
  <si>
    <t>Coordinación General de Educación Media Superior y Superior, Ciencia y Tecnología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</si>
  <si>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</si>
  <si>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</si>
  <si>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</si>
  <si>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</si>
  <si>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>Infraestructura Educativa Básica</t>
  </si>
  <si>
    <t>Impuestos a las Ventas Finales de Gasolinas y Diésel</t>
  </si>
  <si>
    <t>Impuestos sobre los Ingresos</t>
  </si>
  <si>
    <t>Impuestos sobre el Patrimonio</t>
  </si>
  <si>
    <t>Impuestos sobre la Producción, el Consumo, y las Transacciones</t>
  </si>
  <si>
    <t>Impuestos sobre Nóminas y Asimilables</t>
  </si>
  <si>
    <t>Impuesto sobre Erogaciones por Remuneraciones al Trabajo Personal</t>
  </si>
  <si>
    <t>Accesorios de Impuestos</t>
  </si>
  <si>
    <t>Impuestos  no  Comprendidos  en  la  Ley  de  Ingresos  Vigente,  Causados  en Ejercicios Fiscales Anteriores Pendientes de Liquidación o Pago</t>
  </si>
  <si>
    <t xml:space="preserve">Derechos por el Uso, Goce, Aprovechamiento o Explotación de Bienes de Dominio Público </t>
  </si>
  <si>
    <t xml:space="preserve">Derechos por Prestación de Servicios </t>
  </si>
  <si>
    <t>Derechos por la Prestación de Servicios Educativos</t>
  </si>
  <si>
    <t>Otros Derechos</t>
  </si>
  <si>
    <t>Accesorios de los Derechos</t>
  </si>
  <si>
    <t>Derechos  no  Comprendidos  en  la  Ley  de  Ingresos  Vigente,  Causados  en Ejercicios Fiscales Anteriores Pendientes de Liquidación o Pago</t>
  </si>
  <si>
    <t>Productos</t>
  </si>
  <si>
    <t>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</si>
  <si>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</si>
  <si>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</si>
  <si>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</si>
  <si>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Participaciones</t>
  </si>
  <si>
    <t>Fondo del Impuesto sobre la Renta</t>
  </si>
  <si>
    <t>Aportaciones</t>
  </si>
  <si>
    <t xml:space="preserve"> Incentivos Derivados de la Colaboración Fiscal 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</si>
  <si>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</si>
  <si>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</si>
  <si>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</si>
  <si>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OTROS INGRESOS Y BENEFICIOS</t>
  </si>
  <si>
    <t>INGRESOS FINANCIEROS</t>
  </si>
  <si>
    <t>OTROS INGRESOS Y BENEFICIOS VARIOS</t>
  </si>
  <si>
    <t>INGRESOS DERIVADOS DE FINANCIAMIENTO</t>
  </si>
  <si>
    <t>Otros Servicios de la Secretaría de las Culturas y Artes de Oaxaca</t>
  </si>
  <si>
    <t>Otros Servicios de la Secretaría de Administración</t>
  </si>
  <si>
    <t>Eventos Lunes del Cerro</t>
  </si>
  <si>
    <t>Productos  no  Comprendidos  en  la  Ley  de  Ingresos  Vigente,  Causados  en Ejercicios Fiscales Anteriores Pendientes de Liquidación o Pago</t>
  </si>
  <si>
    <t>TRANSFERENCIAS, ASIGNACIONES, SUBSIDIOS Y SUBVENCIONES, Y PENSIONES Y JUBILACIONES</t>
  </si>
  <si>
    <t>Museos, Biblioteca y Hemeroteca Pública</t>
  </si>
  <si>
    <t>Jardín Etnobotánico</t>
  </si>
  <si>
    <t>Servicios de Agua  Potable y Alcantarillado de Oaxaca (SAPAO)</t>
  </si>
  <si>
    <t>Fondo de Aportaciones para la Infraestructura Social  Estatal</t>
  </si>
  <si>
    <t>Conceptos</t>
  </si>
  <si>
    <t>Impuestos Ecológicos</t>
  </si>
  <si>
    <t>Impuesto Sobre la Extracción de Materiales por Remediación Ambiental</t>
  </si>
  <si>
    <t>Otros Impuestos</t>
  </si>
  <si>
    <t>Contribución de Mejoras por Obras Públicas</t>
  </si>
  <si>
    <t>Centro Cultural y de Convenciones de Oaxaca</t>
  </si>
  <si>
    <t>Regularización de la Tenencia de la Tierra urbana</t>
  </si>
  <si>
    <t>Comisión Estatal de Agua  (CEA)</t>
  </si>
  <si>
    <t xml:space="preserve">Constancias y  Permisos </t>
  </si>
  <si>
    <t>Sistema de Universidades  Estatales de Oaxaca</t>
  </si>
  <si>
    <t>Intereses Ganados de Títulos, Valores y demás Instrumentos Financieros de Recursos Estatales</t>
  </si>
  <si>
    <t>Otros Productos</t>
  </si>
  <si>
    <t>Financiamiento Interno</t>
  </si>
  <si>
    <t>INGRESOS POR VENTA DE BIENES Y PRESTACIÓN DE SERVICIOS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</si>
  <si>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</si>
  <si>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</si>
  <si>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Intereses Ganados de Títulos, Valores y demás Instrumentos Financieros de Recursos Federales</t>
  </si>
  <si>
    <t>Pesos</t>
  </si>
  <si>
    <t xml:space="preserve">Secretaría de Bienestar del Estado de Oaxaca 
</t>
  </si>
  <si>
    <t>De los Ingresos por la Enajenación de Terrenos, Construcciones o Terrenos y Construcciones Artículo 127</t>
  </si>
  <si>
    <t>De los Ingresos por la Enajenación de Terrenos, Construcciones o Terrenos y Construcciones Artículo 126</t>
  </si>
  <si>
    <t>TOTAL</t>
  </si>
  <si>
    <t>Ley de Ingresos del Estado de Oaxaca,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</si>
</sst>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9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b/>
      <sz val="3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16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2" fillId="0" borderId="0" xfId="0" applyFont="1" applyBorder="1"/>
    <xf numFmtId="0" fontId="2" fillId="0" borderId="4" xfId="0" applyFont="1" applyFill="1" applyBorder="1" applyAlignment="1">
      <alignment horizontal="justify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justify" vertical="center"/>
    </xf>
    <xf numFmtId="43" fontId="2" fillId="0" borderId="4" xfId="1" applyFont="1" applyFill="1" applyBorder="1" applyAlignment="1">
      <alignment horizontal="justify" vertical="center"/>
    </xf>
    <xf numFmtId="43" fontId="2" fillId="0" borderId="0" xfId="1" applyFont="1" applyFill="1" applyBorder="1" applyAlignment="1">
      <alignment horizontal="justify" vertical="center"/>
    </xf>
    <xf numFmtId="43" fontId="2" fillId="0" borderId="0" xfId="1" applyFont="1" applyFill="1" applyBorder="1"/>
    <xf numFmtId="0" fontId="6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43" fontId="6" fillId="0" borderId="0" xfId="1" applyFont="1" applyFill="1" applyBorder="1"/>
    <xf numFmtId="0" fontId="6" fillId="0" borderId="4" xfId="0" applyFont="1" applyFill="1" applyBorder="1" applyAlignment="1">
      <alignment horizontal="justify" vertical="center"/>
    </xf>
    <xf numFmtId="0" fontId="2" fillId="0" borderId="4" xfId="0" applyFont="1" applyFill="1" applyBorder="1"/>
    <xf numFmtId="43" fontId="2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/>
    </xf>
    <xf numFmtId="43" fontId="3" fillId="0" borderId="0" xfId="1" applyFont="1" applyFill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9" fillId="0" borderId="0" xfId="5" applyFont="1" applyFill="1"/>
    <xf numFmtId="0" fontId="9" fillId="0" borderId="0" xfId="5" applyFont="1"/>
    <xf numFmtId="0" fontId="9" fillId="0" borderId="4" xfId="5" applyFont="1" applyFill="1" applyBorder="1"/>
    <xf numFmtId="0" fontId="9" fillId="0" borderId="0" xfId="5" applyFont="1" applyFill="1" applyBorder="1"/>
    <xf numFmtId="0" fontId="9" fillId="0" borderId="5" xfId="5" applyFont="1" applyFill="1" applyBorder="1"/>
    <xf numFmtId="0" fontId="4" fillId="0" borderId="5" xfId="0" applyFont="1" applyFill="1" applyBorder="1" applyAlignment="1">
      <alignment horizontal="justify" vertical="center" wrapText="1"/>
    </xf>
    <xf numFmtId="0" fontId="9" fillId="0" borderId="0" xfId="5" applyFont="1" applyBorder="1"/>
    <xf numFmtId="0" fontId="6" fillId="0" borderId="5" xfId="0" applyFont="1" applyFill="1" applyBorder="1" applyAlignment="1">
      <alignment horizontal="justify" vertical="center" wrapText="1"/>
    </xf>
    <xf numFmtId="0" fontId="6" fillId="0" borderId="0" xfId="0" applyFont="1" applyFill="1" applyBorder="1"/>
    <xf numFmtId="43" fontId="9" fillId="0" borderId="5" xfId="1" applyFont="1" applyFill="1" applyBorder="1" applyAlignment="1">
      <alignment wrapText="1"/>
    </xf>
    <xf numFmtId="43" fontId="9" fillId="0" borderId="5" xfId="1" applyFont="1" applyFill="1" applyBorder="1"/>
    <xf numFmtId="0" fontId="6" fillId="0" borderId="5" xfId="0" applyFont="1" applyFill="1" applyBorder="1" applyAlignment="1">
      <alignment vertical="center"/>
    </xf>
    <xf numFmtId="43" fontId="6" fillId="0" borderId="5" xfId="1" applyFont="1" applyFill="1" applyBorder="1"/>
    <xf numFmtId="43" fontId="8" fillId="0" borderId="0" xfId="1" applyFont="1" applyFill="1" applyBorder="1" applyAlignment="1">
      <alignment horizontal="justify" vertical="center"/>
    </xf>
    <xf numFmtId="43" fontId="9" fillId="0" borderId="4" xfId="3" applyFont="1" applyFill="1" applyBorder="1" applyAlignment="1">
      <alignment horizontal="left" indent="1"/>
    </xf>
    <xf numFmtId="43" fontId="9" fillId="0" borderId="0" xfId="3" applyFont="1" applyFill="1" applyBorder="1" applyAlignment="1">
      <alignment horizontal="left" indent="1"/>
    </xf>
    <xf numFmtId="43" fontId="9" fillId="0" borderId="5" xfId="3" applyFont="1" applyFill="1" applyBorder="1" applyAlignment="1">
      <alignment horizontal="left" indent="1"/>
    </xf>
    <xf numFmtId="43" fontId="9" fillId="0" borderId="0" xfId="3" applyFont="1" applyBorder="1" applyAlignment="1">
      <alignment horizontal="left" indent="1"/>
    </xf>
    <xf numFmtId="0" fontId="9" fillId="0" borderId="0" xfId="5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0" borderId="5" xfId="0" applyFont="1" applyFill="1" applyBorder="1" applyAlignment="1">
      <alignment horizontal="justify" vertical="center" wrapText="1"/>
    </xf>
    <xf numFmtId="0" fontId="17" fillId="0" borderId="0" xfId="5" applyFont="1" applyFill="1"/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43" fontId="6" fillId="0" borderId="0" xfId="5" applyNumberFormat="1" applyFont="1"/>
    <xf numFmtId="0" fontId="6" fillId="0" borderId="0" xfId="5" applyFont="1"/>
    <xf numFmtId="0" fontId="6" fillId="0" borderId="0" xfId="5" applyFont="1" applyFill="1" applyBorder="1"/>
    <xf numFmtId="43" fontId="6" fillId="0" borderId="0" xfId="1" applyFont="1"/>
    <xf numFmtId="43" fontId="4" fillId="0" borderId="13" xfId="5" applyNumberFormat="1" applyFont="1" applyFill="1" applyBorder="1" applyAlignment="1">
      <alignment horizontal="left" indent="1"/>
    </xf>
    <xf numFmtId="43" fontId="4" fillId="0" borderId="13" xfId="5" applyNumberFormat="1" applyFont="1" applyFill="1" applyBorder="1" applyAlignment="1">
      <alignment horizontal="left" indent="2"/>
    </xf>
    <xf numFmtId="43" fontId="6" fillId="0" borderId="13" xfId="3" applyFont="1" applyFill="1" applyBorder="1" applyAlignment="1">
      <alignment horizontal="left" indent="1"/>
    </xf>
    <xf numFmtId="43" fontId="6" fillId="0" borderId="13" xfId="3" applyFont="1" applyFill="1" applyBorder="1" applyAlignment="1">
      <alignment horizontal="left" vertical="center" indent="1"/>
    </xf>
    <xf numFmtId="43" fontId="6" fillId="0" borderId="13" xfId="3" applyFont="1" applyFill="1" applyBorder="1" applyAlignment="1">
      <alignment horizontal="left" vertical="center"/>
    </xf>
    <xf numFmtId="43" fontId="4" fillId="0" borderId="13" xfId="3" applyFont="1" applyFill="1" applyBorder="1" applyAlignment="1">
      <alignment horizontal="left" indent="1"/>
    </xf>
    <xf numFmtId="0" fontId="6" fillId="0" borderId="13" xfId="5" applyFont="1" applyFill="1" applyBorder="1"/>
    <xf numFmtId="0" fontId="6" fillId="0" borderId="13" xfId="5" applyFont="1" applyBorder="1"/>
    <xf numFmtId="0" fontId="6" fillId="0" borderId="13" xfId="5" applyFont="1" applyFill="1" applyBorder="1" applyAlignment="1">
      <alignment vertical="center"/>
    </xf>
    <xf numFmtId="43" fontId="6" fillId="0" borderId="13" xfId="5" applyNumberFormat="1" applyFont="1" applyBorder="1"/>
    <xf numFmtId="43" fontId="17" fillId="0" borderId="13" xfId="3" applyFont="1" applyFill="1" applyBorder="1" applyAlignment="1">
      <alignment horizontal="justify"/>
    </xf>
    <xf numFmtId="43" fontId="6" fillId="0" borderId="15" xfId="3" applyFont="1" applyFill="1" applyBorder="1"/>
    <xf numFmtId="43" fontId="4" fillId="0" borderId="13" xfId="5" applyNumberFormat="1" applyFont="1" applyBorder="1"/>
    <xf numFmtId="43" fontId="4" fillId="0" borderId="13" xfId="5" applyNumberFormat="1" applyFont="1" applyBorder="1" applyAlignment="1">
      <alignment vertical="center"/>
    </xf>
    <xf numFmtId="43" fontId="4" fillId="0" borderId="13" xfId="5" applyNumberFormat="1" applyFont="1" applyFill="1" applyBorder="1" applyAlignment="1">
      <alignment horizontal="left"/>
    </xf>
    <xf numFmtId="43" fontId="6" fillId="0" borderId="13" xfId="3" applyFont="1" applyFill="1" applyBorder="1" applyAlignment="1">
      <alignment horizontal="justify"/>
    </xf>
    <xf numFmtId="43" fontId="4" fillId="0" borderId="13" xfId="5" applyNumberFormat="1" applyFont="1" applyFill="1" applyBorder="1" applyAlignment="1">
      <alignment horizontal="left" indent="3"/>
    </xf>
    <xf numFmtId="43" fontId="6" fillId="0" borderId="13" xfId="5" applyNumberFormat="1" applyFont="1" applyFill="1" applyBorder="1" applyAlignment="1">
      <alignment horizontal="left" indent="3"/>
    </xf>
    <xf numFmtId="43" fontId="6" fillId="0" borderId="13" xfId="5" applyNumberFormat="1" applyFont="1" applyFill="1" applyBorder="1"/>
    <xf numFmtId="43" fontId="4" fillId="0" borderId="13" xfId="5" applyNumberFormat="1" applyFont="1" applyFill="1" applyBorder="1"/>
    <xf numFmtId="43" fontId="6" fillId="0" borderId="13" xfId="3" applyFont="1" applyFill="1" applyBorder="1" applyAlignment="1">
      <alignment horizontal="justify" vertical="center"/>
    </xf>
    <xf numFmtId="43" fontId="4" fillId="0" borderId="13" xfId="3" applyFont="1" applyFill="1" applyBorder="1" applyAlignment="1">
      <alignment horizontal="justify"/>
    </xf>
    <xf numFmtId="43" fontId="4" fillId="0" borderId="13" xfId="5" applyNumberFormat="1" applyFont="1" applyFill="1" applyBorder="1" applyAlignment="1">
      <alignment horizontal="left" wrapText="1" indent="2"/>
    </xf>
    <xf numFmtId="43" fontId="4" fillId="0" borderId="13" xfId="0" applyNumberFormat="1" applyFont="1" applyFill="1" applyBorder="1" applyAlignment="1">
      <alignment vertical="center" wrapText="1"/>
    </xf>
    <xf numFmtId="43" fontId="6" fillId="0" borderId="13" xfId="1" applyFont="1" applyFill="1" applyBorder="1"/>
    <xf numFmtId="43" fontId="4" fillId="0" borderId="13" xfId="1" applyFont="1" applyFill="1" applyBorder="1" applyAlignment="1">
      <alignment vertical="center"/>
    </xf>
    <xf numFmtId="43" fontId="4" fillId="0" borderId="13" xfId="1" applyFont="1" applyFill="1" applyBorder="1"/>
    <xf numFmtId="43" fontId="4" fillId="0" borderId="13" xfId="1" applyFont="1" applyFill="1" applyBorder="1" applyAlignment="1">
      <alignment horizontal="left" vertical="center"/>
    </xf>
    <xf numFmtId="0" fontId="6" fillId="0" borderId="4" xfId="5" applyFont="1" applyFill="1" applyBorder="1"/>
    <xf numFmtId="0" fontId="6" fillId="0" borderId="5" xfId="5" applyFont="1" applyFill="1" applyBorder="1"/>
    <xf numFmtId="0" fontId="6" fillId="0" borderId="6" xfId="5" applyFont="1" applyFill="1" applyBorder="1"/>
    <xf numFmtId="0" fontId="6" fillId="0" borderId="7" xfId="5" applyFont="1" applyFill="1" applyBorder="1"/>
    <xf numFmtId="0" fontId="6" fillId="0" borderId="8" xfId="5" applyFont="1" applyFill="1" applyBorder="1"/>
    <xf numFmtId="43" fontId="4" fillId="2" borderId="12" xfId="1" applyFont="1" applyFill="1" applyBorder="1" applyAlignment="1">
      <alignment horizontal="center" vertical="center" wrapText="1"/>
    </xf>
    <xf numFmtId="164" fontId="4" fillId="0" borderId="13" xfId="5" applyNumberFormat="1" applyFont="1" applyFill="1" applyBorder="1" applyAlignment="1">
      <alignment horizontal="right"/>
    </xf>
    <xf numFmtId="164" fontId="6" fillId="0" borderId="13" xfId="3" applyNumberFormat="1" applyFont="1" applyFill="1" applyBorder="1" applyAlignment="1">
      <alignment horizontal="right"/>
    </xf>
    <xf numFmtId="164" fontId="6" fillId="0" borderId="13" xfId="3" applyNumberFormat="1" applyFont="1" applyFill="1" applyBorder="1" applyAlignment="1">
      <alignment horizontal="right" indent="1"/>
    </xf>
    <xf numFmtId="164" fontId="4" fillId="0" borderId="13" xfId="3" applyNumberFormat="1" applyFont="1" applyFill="1" applyBorder="1" applyAlignment="1">
      <alignment horizontal="right" indent="1"/>
    </xf>
    <xf numFmtId="164" fontId="4" fillId="0" borderId="13" xfId="3" applyNumberFormat="1" applyFont="1" applyFill="1" applyBorder="1" applyAlignment="1">
      <alignment horizontal="right"/>
    </xf>
    <xf numFmtId="0" fontId="9" fillId="0" borderId="4" xfId="5" applyFont="1" applyBorder="1"/>
    <xf numFmtId="0" fontId="9" fillId="0" borderId="5" xfId="5" applyFont="1" applyBorder="1"/>
    <xf numFmtId="43" fontId="4" fillId="0" borderId="14" xfId="3" applyFont="1" applyFill="1" applyBorder="1" applyAlignment="1">
      <alignment horizontal="center" vertical="center"/>
    </xf>
    <xf numFmtId="43" fontId="4" fillId="0" borderId="0" xfId="5" applyNumberFormat="1" applyFont="1"/>
    <xf numFmtId="0" fontId="6" fillId="0" borderId="0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justify" vertical="center"/>
    </xf>
    <xf numFmtId="43" fontId="3" fillId="0" borderId="0" xfId="1" applyFont="1" applyFill="1" applyBorder="1" applyAlignment="1">
      <alignment horizontal="left" vertical="center"/>
    </xf>
    <xf numFmtId="43" fontId="3" fillId="0" borderId="5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justify" wrapText="1"/>
    </xf>
    <xf numFmtId="43" fontId="6" fillId="0" borderId="5" xfId="1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4" fillId="0" borderId="0" xfId="4" applyFont="1" applyAlignment="1">
      <alignment horizontal="center" vertical="center"/>
    </xf>
    <xf numFmtId="43" fontId="15" fillId="2" borderId="9" xfId="1" applyFont="1" applyFill="1" applyBorder="1" applyAlignment="1">
      <alignment horizontal="center" vertical="center" wrapText="1"/>
    </xf>
    <xf numFmtId="43" fontId="15" fillId="2" borderId="10" xfId="1" applyFont="1" applyFill="1" applyBorder="1" applyAlignment="1">
      <alignment horizontal="center" vertical="center" wrapText="1"/>
    </xf>
    <xf numFmtId="43" fontId="15" fillId="2" borderId="1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8">
    <cellStyle name="Millares" xfId="1" builtinId="3"/>
    <cellStyle name="Millares 2 3" xfId="3"/>
    <cellStyle name="Millares 4 2" xfId="6"/>
    <cellStyle name="Normal" xfId="0" builtinId="0"/>
    <cellStyle name="Normal 2 2" xfId="4"/>
    <cellStyle name="Normal 3" xfId="2"/>
    <cellStyle name="Normal 3 2" xfId="5"/>
    <cellStyle name="Normal 5" xfId="7"/>
  </cellStyles>
  <dxfs count="0"/>
  <tableStyles count="0" defaultTableStyle="TableStyleMedium2" defaultPivotStyle="PivotStyleLight16"/>
  <colors>
    <mruColors>
      <color rgb="FFCC0066"/>
      <color rgb="FFFE007F"/>
      <color rgb="FF001B3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2762250</xdr:colOff>
      <xdr:row>0</xdr:row>
      <xdr:rowOff>0</xdr:rowOff>
    </xdr:from>
    <xdr:to>
      <xdr:col>7</xdr:col>
      <xdr:colOff>1503045</xdr:colOff>
      <xdr:row>3</xdr:row>
      <xdr:rowOff>124460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06" t="60851" r="32767" b="23743"/>
        <a:stretch/>
      </xdr:blipFill>
      <xdr:spPr bwMode="auto">
        <a:xfrm>
          <a:off x="3543300" y="0"/>
          <a:ext cx="3522345" cy="8578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007F"/>
  </sheetPr>
  <dimension ref="A1:J222"/>
  <sheetViews>
    <sheetView showGridLines="0" tabSelected="1" topLeftCell="A52" zoomScaleNormal="100" zoomScaleSheetLayoutView="80" workbookViewId="0">
      <selection activeCell="B6" sqref="B6"/>
    </sheetView>
  </sheetViews>
  <sheetFormatPr baseColWidth="10" defaultColWidth="10.7109375" defaultRowHeight="14.25" x14ac:dyDescent="0.2"/>
  <cols>
    <col min="1" max="2" width="2.28515625" style="26" customWidth="1"/>
    <col min="3" max="3" width="2.42578125" style="26" customWidth="1"/>
    <col min="4" max="4" width="2.28515625" style="26" customWidth="1"/>
    <col min="5" max="5" width="2.42578125" style="26" customWidth="1"/>
    <col min="6" max="6" width="69.7109375" style="26" customWidth="1"/>
    <col min="7" max="7" width="2" style="26" customWidth="1"/>
    <col min="8" max="8" width="25" style="54" customWidth="1"/>
    <col min="9" max="9" width="10.7109375" style="26"/>
    <col min="10" max="10" width="38.140625" style="26" customWidth="1"/>
    <col min="11" max="184" width="10.7109375" style="26"/>
    <col min="185" max="185" width="62" style="26" customWidth="1"/>
    <col min="186" max="186" width="24.42578125" style="26" customWidth="1"/>
    <col min="187" max="187" width="23.5703125" style="26" bestFit="1" customWidth="1"/>
    <col min="188" max="188" width="23.5703125" style="26" customWidth="1"/>
    <col min="189" max="189" width="0.5703125" style="26" customWidth="1"/>
    <col min="190" max="190" width="23.5703125" style="26" customWidth="1"/>
    <col min="191" max="194" width="0" style="26" hidden="1" customWidth="1"/>
    <col min="195" max="195" width="1.5703125" style="26" customWidth="1"/>
    <col min="196" max="197" width="0" style="26" hidden="1" customWidth="1"/>
    <col min="198" max="198" width="21.5703125" style="26" bestFit="1" customWidth="1"/>
    <col min="199" max="199" width="16.5703125" style="26" customWidth="1"/>
    <col min="200" max="440" width="10.7109375" style="26"/>
    <col min="441" max="441" width="62" style="26" customWidth="1"/>
    <col min="442" max="442" width="24.42578125" style="26" customWidth="1"/>
    <col min="443" max="443" width="23.5703125" style="26" bestFit="1" customWidth="1"/>
    <col min="444" max="444" width="23.5703125" style="26" customWidth="1"/>
    <col min="445" max="445" width="0.5703125" style="26" customWidth="1"/>
    <col min="446" max="446" width="23.5703125" style="26" customWidth="1"/>
    <col min="447" max="450" width="0" style="26" hidden="1" customWidth="1"/>
    <col min="451" max="451" width="1.5703125" style="26" customWidth="1"/>
    <col min="452" max="453" width="0" style="26" hidden="1" customWidth="1"/>
    <col min="454" max="454" width="21.5703125" style="26" bestFit="1" customWidth="1"/>
    <col min="455" max="455" width="16.5703125" style="26" customWidth="1"/>
    <col min="456" max="696" width="10.7109375" style="26"/>
    <col min="697" max="697" width="62" style="26" customWidth="1"/>
    <col min="698" max="698" width="24.42578125" style="26" customWidth="1"/>
    <col min="699" max="699" width="23.5703125" style="26" bestFit="1" customWidth="1"/>
    <col min="700" max="700" width="23.5703125" style="26" customWidth="1"/>
    <col min="701" max="701" width="0.5703125" style="26" customWidth="1"/>
    <col min="702" max="702" width="23.5703125" style="26" customWidth="1"/>
    <col min="703" max="706" width="0" style="26" hidden="1" customWidth="1"/>
    <col min="707" max="707" width="1.5703125" style="26" customWidth="1"/>
    <col min="708" max="709" width="0" style="26" hidden="1" customWidth="1"/>
    <col min="710" max="710" width="21.5703125" style="26" bestFit="1" customWidth="1"/>
    <col min="711" max="711" width="16.5703125" style="26" customWidth="1"/>
    <col min="712" max="952" width="10.7109375" style="26"/>
    <col min="953" max="953" width="62" style="26" customWidth="1"/>
    <col min="954" max="954" width="24.42578125" style="26" customWidth="1"/>
    <col min="955" max="955" width="23.5703125" style="26" bestFit="1" customWidth="1"/>
    <col min="956" max="956" width="23.5703125" style="26" customWidth="1"/>
    <col min="957" max="957" width="0.5703125" style="26" customWidth="1"/>
    <col min="958" max="958" width="23.5703125" style="26" customWidth="1"/>
    <col min="959" max="962" width="0" style="26" hidden="1" customWidth="1"/>
    <col min="963" max="963" width="1.5703125" style="26" customWidth="1"/>
    <col min="964" max="965" width="0" style="26" hidden="1" customWidth="1"/>
    <col min="966" max="966" width="21.5703125" style="26" bestFit="1" customWidth="1"/>
    <col min="967" max="967" width="16.5703125" style="26" customWidth="1"/>
    <col min="968" max="1208" width="10.7109375" style="26"/>
    <col min="1209" max="1209" width="62" style="26" customWidth="1"/>
    <col min="1210" max="1210" width="24.42578125" style="26" customWidth="1"/>
    <col min="1211" max="1211" width="23.5703125" style="26" bestFit="1" customWidth="1"/>
    <col min="1212" max="1212" width="23.5703125" style="26" customWidth="1"/>
    <col min="1213" max="1213" width="0.5703125" style="26" customWidth="1"/>
    <col min="1214" max="1214" width="23.5703125" style="26" customWidth="1"/>
    <col min="1215" max="1218" width="0" style="26" hidden="1" customWidth="1"/>
    <col min="1219" max="1219" width="1.5703125" style="26" customWidth="1"/>
    <col min="1220" max="1221" width="0" style="26" hidden="1" customWidth="1"/>
    <col min="1222" max="1222" width="21.5703125" style="26" bestFit="1" customWidth="1"/>
    <col min="1223" max="1223" width="16.5703125" style="26" customWidth="1"/>
    <col min="1224" max="1464" width="10.7109375" style="26"/>
    <col min="1465" max="1465" width="62" style="26" customWidth="1"/>
    <col min="1466" max="1466" width="24.42578125" style="26" customWidth="1"/>
    <col min="1467" max="1467" width="23.5703125" style="26" bestFit="1" customWidth="1"/>
    <col min="1468" max="1468" width="23.5703125" style="26" customWidth="1"/>
    <col min="1469" max="1469" width="0.5703125" style="26" customWidth="1"/>
    <col min="1470" max="1470" width="23.5703125" style="26" customWidth="1"/>
    <col min="1471" max="1474" width="0" style="26" hidden="1" customWidth="1"/>
    <col min="1475" max="1475" width="1.5703125" style="26" customWidth="1"/>
    <col min="1476" max="1477" width="0" style="26" hidden="1" customWidth="1"/>
    <col min="1478" max="1478" width="21.5703125" style="26" bestFit="1" customWidth="1"/>
    <col min="1479" max="1479" width="16.5703125" style="26" customWidth="1"/>
    <col min="1480" max="1720" width="10.7109375" style="26"/>
    <col min="1721" max="1721" width="62" style="26" customWidth="1"/>
    <col min="1722" max="1722" width="24.42578125" style="26" customWidth="1"/>
    <col min="1723" max="1723" width="23.5703125" style="26" bestFit="1" customWidth="1"/>
    <col min="1724" max="1724" width="23.5703125" style="26" customWidth="1"/>
    <col min="1725" max="1725" width="0.5703125" style="26" customWidth="1"/>
    <col min="1726" max="1726" width="23.5703125" style="26" customWidth="1"/>
    <col min="1727" max="1730" width="0" style="26" hidden="1" customWidth="1"/>
    <col min="1731" max="1731" width="1.5703125" style="26" customWidth="1"/>
    <col min="1732" max="1733" width="0" style="26" hidden="1" customWidth="1"/>
    <col min="1734" max="1734" width="21.5703125" style="26" bestFit="1" customWidth="1"/>
    <col min="1735" max="1735" width="16.5703125" style="26" customWidth="1"/>
    <col min="1736" max="1976" width="10.7109375" style="26"/>
    <col min="1977" max="1977" width="62" style="26" customWidth="1"/>
    <col min="1978" max="1978" width="24.42578125" style="26" customWidth="1"/>
    <col min="1979" max="1979" width="23.5703125" style="26" bestFit="1" customWidth="1"/>
    <col min="1980" max="1980" width="23.5703125" style="26" customWidth="1"/>
    <col min="1981" max="1981" width="0.5703125" style="26" customWidth="1"/>
    <col min="1982" max="1982" width="23.5703125" style="26" customWidth="1"/>
    <col min="1983" max="1986" width="0" style="26" hidden="1" customWidth="1"/>
    <col min="1987" max="1987" width="1.5703125" style="26" customWidth="1"/>
    <col min="1988" max="1989" width="0" style="26" hidden="1" customWidth="1"/>
    <col min="1990" max="1990" width="21.5703125" style="26" bestFit="1" customWidth="1"/>
    <col min="1991" max="1991" width="16.5703125" style="26" customWidth="1"/>
    <col min="1992" max="2232" width="10.7109375" style="26"/>
    <col min="2233" max="2233" width="62" style="26" customWidth="1"/>
    <col min="2234" max="2234" width="24.42578125" style="26" customWidth="1"/>
    <col min="2235" max="2235" width="23.5703125" style="26" bestFit="1" customWidth="1"/>
    <col min="2236" max="2236" width="23.5703125" style="26" customWidth="1"/>
    <col min="2237" max="2237" width="0.5703125" style="26" customWidth="1"/>
    <col min="2238" max="2238" width="23.5703125" style="26" customWidth="1"/>
    <col min="2239" max="2242" width="0" style="26" hidden="1" customWidth="1"/>
    <col min="2243" max="2243" width="1.5703125" style="26" customWidth="1"/>
    <col min="2244" max="2245" width="0" style="26" hidden="1" customWidth="1"/>
    <col min="2246" max="2246" width="21.5703125" style="26" bestFit="1" customWidth="1"/>
    <col min="2247" max="2247" width="16.5703125" style="26" customWidth="1"/>
    <col min="2248" max="2488" width="10.7109375" style="26"/>
    <col min="2489" max="2489" width="62" style="26" customWidth="1"/>
    <col min="2490" max="2490" width="24.42578125" style="26" customWidth="1"/>
    <col min="2491" max="2491" width="23.5703125" style="26" bestFit="1" customWidth="1"/>
    <col min="2492" max="2492" width="23.5703125" style="26" customWidth="1"/>
    <col min="2493" max="2493" width="0.5703125" style="26" customWidth="1"/>
    <col min="2494" max="2494" width="23.5703125" style="26" customWidth="1"/>
    <col min="2495" max="2498" width="0" style="26" hidden="1" customWidth="1"/>
    <col min="2499" max="2499" width="1.5703125" style="26" customWidth="1"/>
    <col min="2500" max="2501" width="0" style="26" hidden="1" customWidth="1"/>
    <col min="2502" max="2502" width="21.5703125" style="26" bestFit="1" customWidth="1"/>
    <col min="2503" max="2503" width="16.5703125" style="26" customWidth="1"/>
    <col min="2504" max="2744" width="10.7109375" style="26"/>
    <col min="2745" max="2745" width="62" style="26" customWidth="1"/>
    <col min="2746" max="2746" width="24.42578125" style="26" customWidth="1"/>
    <col min="2747" max="2747" width="23.5703125" style="26" bestFit="1" customWidth="1"/>
    <col min="2748" max="2748" width="23.5703125" style="26" customWidth="1"/>
    <col min="2749" max="2749" width="0.5703125" style="26" customWidth="1"/>
    <col min="2750" max="2750" width="23.5703125" style="26" customWidth="1"/>
    <col min="2751" max="2754" width="0" style="26" hidden="1" customWidth="1"/>
    <col min="2755" max="2755" width="1.5703125" style="26" customWidth="1"/>
    <col min="2756" max="2757" width="0" style="26" hidden="1" customWidth="1"/>
    <col min="2758" max="2758" width="21.5703125" style="26" bestFit="1" customWidth="1"/>
    <col min="2759" max="2759" width="16.5703125" style="26" customWidth="1"/>
    <col min="2760" max="3000" width="10.7109375" style="26"/>
    <col min="3001" max="3001" width="62" style="26" customWidth="1"/>
    <col min="3002" max="3002" width="24.42578125" style="26" customWidth="1"/>
    <col min="3003" max="3003" width="23.5703125" style="26" bestFit="1" customWidth="1"/>
    <col min="3004" max="3004" width="23.5703125" style="26" customWidth="1"/>
    <col min="3005" max="3005" width="0.5703125" style="26" customWidth="1"/>
    <col min="3006" max="3006" width="23.5703125" style="26" customWidth="1"/>
    <col min="3007" max="3010" width="0" style="26" hidden="1" customWidth="1"/>
    <col min="3011" max="3011" width="1.5703125" style="26" customWidth="1"/>
    <col min="3012" max="3013" width="0" style="26" hidden="1" customWidth="1"/>
    <col min="3014" max="3014" width="21.5703125" style="26" bestFit="1" customWidth="1"/>
    <col min="3015" max="3015" width="16.5703125" style="26" customWidth="1"/>
    <col min="3016" max="3256" width="10.7109375" style="26"/>
    <col min="3257" max="3257" width="62" style="26" customWidth="1"/>
    <col min="3258" max="3258" width="24.42578125" style="26" customWidth="1"/>
    <col min="3259" max="3259" width="23.5703125" style="26" bestFit="1" customWidth="1"/>
    <col min="3260" max="3260" width="23.5703125" style="26" customWidth="1"/>
    <col min="3261" max="3261" width="0.5703125" style="26" customWidth="1"/>
    <col min="3262" max="3262" width="23.5703125" style="26" customWidth="1"/>
    <col min="3263" max="3266" width="0" style="26" hidden="1" customWidth="1"/>
    <col min="3267" max="3267" width="1.5703125" style="26" customWidth="1"/>
    <col min="3268" max="3269" width="0" style="26" hidden="1" customWidth="1"/>
    <col min="3270" max="3270" width="21.5703125" style="26" bestFit="1" customWidth="1"/>
    <col min="3271" max="3271" width="16.5703125" style="26" customWidth="1"/>
    <col min="3272" max="3512" width="10.7109375" style="26"/>
    <col min="3513" max="3513" width="62" style="26" customWidth="1"/>
    <col min="3514" max="3514" width="24.42578125" style="26" customWidth="1"/>
    <col min="3515" max="3515" width="23.5703125" style="26" bestFit="1" customWidth="1"/>
    <col min="3516" max="3516" width="23.5703125" style="26" customWidth="1"/>
    <col min="3517" max="3517" width="0.5703125" style="26" customWidth="1"/>
    <col min="3518" max="3518" width="23.5703125" style="26" customWidth="1"/>
    <col min="3519" max="3522" width="0" style="26" hidden="1" customWidth="1"/>
    <col min="3523" max="3523" width="1.5703125" style="26" customWidth="1"/>
    <col min="3524" max="3525" width="0" style="26" hidden="1" customWidth="1"/>
    <col min="3526" max="3526" width="21.5703125" style="26" bestFit="1" customWidth="1"/>
    <col min="3527" max="3527" width="16.5703125" style="26" customWidth="1"/>
    <col min="3528" max="3768" width="10.7109375" style="26"/>
    <col min="3769" max="3769" width="62" style="26" customWidth="1"/>
    <col min="3770" max="3770" width="24.42578125" style="26" customWidth="1"/>
    <col min="3771" max="3771" width="23.5703125" style="26" bestFit="1" customWidth="1"/>
    <col min="3772" max="3772" width="23.5703125" style="26" customWidth="1"/>
    <col min="3773" max="3773" width="0.5703125" style="26" customWidth="1"/>
    <col min="3774" max="3774" width="23.5703125" style="26" customWidth="1"/>
    <col min="3775" max="3778" width="0" style="26" hidden="1" customWidth="1"/>
    <col min="3779" max="3779" width="1.5703125" style="26" customWidth="1"/>
    <col min="3780" max="3781" width="0" style="26" hidden="1" customWidth="1"/>
    <col min="3782" max="3782" width="21.5703125" style="26" bestFit="1" customWidth="1"/>
    <col min="3783" max="3783" width="16.5703125" style="26" customWidth="1"/>
    <col min="3784" max="4024" width="10.7109375" style="26"/>
    <col min="4025" max="4025" width="62" style="26" customWidth="1"/>
    <col min="4026" max="4026" width="24.42578125" style="26" customWidth="1"/>
    <col min="4027" max="4027" width="23.5703125" style="26" bestFit="1" customWidth="1"/>
    <col min="4028" max="4028" width="23.5703125" style="26" customWidth="1"/>
    <col min="4029" max="4029" width="0.5703125" style="26" customWidth="1"/>
    <col min="4030" max="4030" width="23.5703125" style="26" customWidth="1"/>
    <col min="4031" max="4034" width="0" style="26" hidden="1" customWidth="1"/>
    <col min="4035" max="4035" width="1.5703125" style="26" customWidth="1"/>
    <col min="4036" max="4037" width="0" style="26" hidden="1" customWidth="1"/>
    <col min="4038" max="4038" width="21.5703125" style="26" bestFit="1" customWidth="1"/>
    <col min="4039" max="4039" width="16.5703125" style="26" customWidth="1"/>
    <col min="4040" max="4280" width="10.7109375" style="26"/>
    <col min="4281" max="4281" width="62" style="26" customWidth="1"/>
    <col min="4282" max="4282" width="24.42578125" style="26" customWidth="1"/>
    <col min="4283" max="4283" width="23.5703125" style="26" bestFit="1" customWidth="1"/>
    <col min="4284" max="4284" width="23.5703125" style="26" customWidth="1"/>
    <col min="4285" max="4285" width="0.5703125" style="26" customWidth="1"/>
    <col min="4286" max="4286" width="23.5703125" style="26" customWidth="1"/>
    <col min="4287" max="4290" width="0" style="26" hidden="1" customWidth="1"/>
    <col min="4291" max="4291" width="1.5703125" style="26" customWidth="1"/>
    <col min="4292" max="4293" width="0" style="26" hidden="1" customWidth="1"/>
    <col min="4294" max="4294" width="21.5703125" style="26" bestFit="1" customWidth="1"/>
    <col min="4295" max="4295" width="16.5703125" style="26" customWidth="1"/>
    <col min="4296" max="4536" width="10.7109375" style="26"/>
    <col min="4537" max="4537" width="62" style="26" customWidth="1"/>
    <col min="4538" max="4538" width="24.42578125" style="26" customWidth="1"/>
    <col min="4539" max="4539" width="23.5703125" style="26" bestFit="1" customWidth="1"/>
    <col min="4540" max="4540" width="23.5703125" style="26" customWidth="1"/>
    <col min="4541" max="4541" width="0.5703125" style="26" customWidth="1"/>
    <col min="4542" max="4542" width="23.5703125" style="26" customWidth="1"/>
    <col min="4543" max="4546" width="0" style="26" hidden="1" customWidth="1"/>
    <col min="4547" max="4547" width="1.5703125" style="26" customWidth="1"/>
    <col min="4548" max="4549" width="0" style="26" hidden="1" customWidth="1"/>
    <col min="4550" max="4550" width="21.5703125" style="26" bestFit="1" customWidth="1"/>
    <col min="4551" max="4551" width="16.5703125" style="26" customWidth="1"/>
    <col min="4552" max="4792" width="10.7109375" style="26"/>
    <col min="4793" max="4793" width="62" style="26" customWidth="1"/>
    <col min="4794" max="4794" width="24.42578125" style="26" customWidth="1"/>
    <col min="4795" max="4795" width="23.5703125" style="26" bestFit="1" customWidth="1"/>
    <col min="4796" max="4796" width="23.5703125" style="26" customWidth="1"/>
    <col min="4797" max="4797" width="0.5703125" style="26" customWidth="1"/>
    <col min="4798" max="4798" width="23.5703125" style="26" customWidth="1"/>
    <col min="4799" max="4802" width="0" style="26" hidden="1" customWidth="1"/>
    <col min="4803" max="4803" width="1.5703125" style="26" customWidth="1"/>
    <col min="4804" max="4805" width="0" style="26" hidden="1" customWidth="1"/>
    <col min="4806" max="4806" width="21.5703125" style="26" bestFit="1" customWidth="1"/>
    <col min="4807" max="4807" width="16.5703125" style="26" customWidth="1"/>
    <col min="4808" max="5048" width="10.7109375" style="26"/>
    <col min="5049" max="5049" width="62" style="26" customWidth="1"/>
    <col min="5050" max="5050" width="24.42578125" style="26" customWidth="1"/>
    <col min="5051" max="5051" width="23.5703125" style="26" bestFit="1" customWidth="1"/>
    <col min="5052" max="5052" width="23.5703125" style="26" customWidth="1"/>
    <col min="5053" max="5053" width="0.5703125" style="26" customWidth="1"/>
    <col min="5054" max="5054" width="23.5703125" style="26" customWidth="1"/>
    <col min="5055" max="5058" width="0" style="26" hidden="1" customWidth="1"/>
    <col min="5059" max="5059" width="1.5703125" style="26" customWidth="1"/>
    <col min="5060" max="5061" width="0" style="26" hidden="1" customWidth="1"/>
    <col min="5062" max="5062" width="21.5703125" style="26" bestFit="1" customWidth="1"/>
    <col min="5063" max="5063" width="16.5703125" style="26" customWidth="1"/>
    <col min="5064" max="5304" width="10.7109375" style="26"/>
    <col min="5305" max="5305" width="62" style="26" customWidth="1"/>
    <col min="5306" max="5306" width="24.42578125" style="26" customWidth="1"/>
    <col min="5307" max="5307" width="23.5703125" style="26" bestFit="1" customWidth="1"/>
    <col min="5308" max="5308" width="23.5703125" style="26" customWidth="1"/>
    <col min="5309" max="5309" width="0.5703125" style="26" customWidth="1"/>
    <col min="5310" max="5310" width="23.5703125" style="26" customWidth="1"/>
    <col min="5311" max="5314" width="0" style="26" hidden="1" customWidth="1"/>
    <col min="5315" max="5315" width="1.5703125" style="26" customWidth="1"/>
    <col min="5316" max="5317" width="0" style="26" hidden="1" customWidth="1"/>
    <col min="5318" max="5318" width="21.5703125" style="26" bestFit="1" customWidth="1"/>
    <col min="5319" max="5319" width="16.5703125" style="26" customWidth="1"/>
    <col min="5320" max="5560" width="10.7109375" style="26"/>
    <col min="5561" max="5561" width="62" style="26" customWidth="1"/>
    <col min="5562" max="5562" width="24.42578125" style="26" customWidth="1"/>
    <col min="5563" max="5563" width="23.5703125" style="26" bestFit="1" customWidth="1"/>
    <col min="5564" max="5564" width="23.5703125" style="26" customWidth="1"/>
    <col min="5565" max="5565" width="0.5703125" style="26" customWidth="1"/>
    <col min="5566" max="5566" width="23.5703125" style="26" customWidth="1"/>
    <col min="5567" max="5570" width="0" style="26" hidden="1" customWidth="1"/>
    <col min="5571" max="5571" width="1.5703125" style="26" customWidth="1"/>
    <col min="5572" max="5573" width="0" style="26" hidden="1" customWidth="1"/>
    <col min="5574" max="5574" width="21.5703125" style="26" bestFit="1" customWidth="1"/>
    <col min="5575" max="5575" width="16.5703125" style="26" customWidth="1"/>
    <col min="5576" max="5816" width="10.7109375" style="26"/>
    <col min="5817" max="5817" width="62" style="26" customWidth="1"/>
    <col min="5818" max="5818" width="24.42578125" style="26" customWidth="1"/>
    <col min="5819" max="5819" width="23.5703125" style="26" bestFit="1" customWidth="1"/>
    <col min="5820" max="5820" width="23.5703125" style="26" customWidth="1"/>
    <col min="5821" max="5821" width="0.5703125" style="26" customWidth="1"/>
    <col min="5822" max="5822" width="23.5703125" style="26" customWidth="1"/>
    <col min="5823" max="5826" width="0" style="26" hidden="1" customWidth="1"/>
    <col min="5827" max="5827" width="1.5703125" style="26" customWidth="1"/>
    <col min="5828" max="5829" width="0" style="26" hidden="1" customWidth="1"/>
    <col min="5830" max="5830" width="21.5703125" style="26" bestFit="1" customWidth="1"/>
    <col min="5831" max="5831" width="16.5703125" style="26" customWidth="1"/>
    <col min="5832" max="6072" width="10.7109375" style="26"/>
    <col min="6073" max="6073" width="62" style="26" customWidth="1"/>
    <col min="6074" max="6074" width="24.42578125" style="26" customWidth="1"/>
    <col min="6075" max="6075" width="23.5703125" style="26" bestFit="1" customWidth="1"/>
    <col min="6076" max="6076" width="23.5703125" style="26" customWidth="1"/>
    <col min="6077" max="6077" width="0.5703125" style="26" customWidth="1"/>
    <col min="6078" max="6078" width="23.5703125" style="26" customWidth="1"/>
    <col min="6079" max="6082" width="0" style="26" hidden="1" customWidth="1"/>
    <col min="6083" max="6083" width="1.5703125" style="26" customWidth="1"/>
    <col min="6084" max="6085" width="0" style="26" hidden="1" customWidth="1"/>
    <col min="6086" max="6086" width="21.5703125" style="26" bestFit="1" customWidth="1"/>
    <col min="6087" max="6087" width="16.5703125" style="26" customWidth="1"/>
    <col min="6088" max="6328" width="10.7109375" style="26"/>
    <col min="6329" max="6329" width="62" style="26" customWidth="1"/>
    <col min="6330" max="6330" width="24.42578125" style="26" customWidth="1"/>
    <col min="6331" max="6331" width="23.5703125" style="26" bestFit="1" customWidth="1"/>
    <col min="6332" max="6332" width="23.5703125" style="26" customWidth="1"/>
    <col min="6333" max="6333" width="0.5703125" style="26" customWidth="1"/>
    <col min="6334" max="6334" width="23.5703125" style="26" customWidth="1"/>
    <col min="6335" max="6338" width="0" style="26" hidden="1" customWidth="1"/>
    <col min="6339" max="6339" width="1.5703125" style="26" customWidth="1"/>
    <col min="6340" max="6341" width="0" style="26" hidden="1" customWidth="1"/>
    <col min="6342" max="6342" width="21.5703125" style="26" bestFit="1" customWidth="1"/>
    <col min="6343" max="6343" width="16.5703125" style="26" customWidth="1"/>
    <col min="6344" max="6584" width="10.7109375" style="26"/>
    <col min="6585" max="6585" width="62" style="26" customWidth="1"/>
    <col min="6586" max="6586" width="24.42578125" style="26" customWidth="1"/>
    <col min="6587" max="6587" width="23.5703125" style="26" bestFit="1" customWidth="1"/>
    <col min="6588" max="6588" width="23.5703125" style="26" customWidth="1"/>
    <col min="6589" max="6589" width="0.5703125" style="26" customWidth="1"/>
    <col min="6590" max="6590" width="23.5703125" style="26" customWidth="1"/>
    <col min="6591" max="6594" width="0" style="26" hidden="1" customWidth="1"/>
    <col min="6595" max="6595" width="1.5703125" style="26" customWidth="1"/>
    <col min="6596" max="6597" width="0" style="26" hidden="1" customWidth="1"/>
    <col min="6598" max="6598" width="21.5703125" style="26" bestFit="1" customWidth="1"/>
    <col min="6599" max="6599" width="16.5703125" style="26" customWidth="1"/>
    <col min="6600" max="6840" width="10.7109375" style="26"/>
    <col min="6841" max="6841" width="62" style="26" customWidth="1"/>
    <col min="6842" max="6842" width="24.42578125" style="26" customWidth="1"/>
    <col min="6843" max="6843" width="23.5703125" style="26" bestFit="1" customWidth="1"/>
    <col min="6844" max="6844" width="23.5703125" style="26" customWidth="1"/>
    <col min="6845" max="6845" width="0.5703125" style="26" customWidth="1"/>
    <col min="6846" max="6846" width="23.5703125" style="26" customWidth="1"/>
    <col min="6847" max="6850" width="0" style="26" hidden="1" customWidth="1"/>
    <col min="6851" max="6851" width="1.5703125" style="26" customWidth="1"/>
    <col min="6852" max="6853" width="0" style="26" hidden="1" customWidth="1"/>
    <col min="6854" max="6854" width="21.5703125" style="26" bestFit="1" customWidth="1"/>
    <col min="6855" max="6855" width="16.5703125" style="26" customWidth="1"/>
    <col min="6856" max="7096" width="10.7109375" style="26"/>
    <col min="7097" max="7097" width="62" style="26" customWidth="1"/>
    <col min="7098" max="7098" width="24.42578125" style="26" customWidth="1"/>
    <col min="7099" max="7099" width="23.5703125" style="26" bestFit="1" customWidth="1"/>
    <col min="7100" max="7100" width="23.5703125" style="26" customWidth="1"/>
    <col min="7101" max="7101" width="0.5703125" style="26" customWidth="1"/>
    <col min="7102" max="7102" width="23.5703125" style="26" customWidth="1"/>
    <col min="7103" max="7106" width="0" style="26" hidden="1" customWidth="1"/>
    <col min="7107" max="7107" width="1.5703125" style="26" customWidth="1"/>
    <col min="7108" max="7109" width="0" style="26" hidden="1" customWidth="1"/>
    <col min="7110" max="7110" width="21.5703125" style="26" bestFit="1" customWidth="1"/>
    <col min="7111" max="7111" width="16.5703125" style="26" customWidth="1"/>
    <col min="7112" max="7352" width="10.7109375" style="26"/>
    <col min="7353" max="7353" width="62" style="26" customWidth="1"/>
    <col min="7354" max="7354" width="24.42578125" style="26" customWidth="1"/>
    <col min="7355" max="7355" width="23.5703125" style="26" bestFit="1" customWidth="1"/>
    <col min="7356" max="7356" width="23.5703125" style="26" customWidth="1"/>
    <col min="7357" max="7357" width="0.5703125" style="26" customWidth="1"/>
    <col min="7358" max="7358" width="23.5703125" style="26" customWidth="1"/>
    <col min="7359" max="7362" width="0" style="26" hidden="1" customWidth="1"/>
    <col min="7363" max="7363" width="1.5703125" style="26" customWidth="1"/>
    <col min="7364" max="7365" width="0" style="26" hidden="1" customWidth="1"/>
    <col min="7366" max="7366" width="21.5703125" style="26" bestFit="1" customWidth="1"/>
    <col min="7367" max="7367" width="16.5703125" style="26" customWidth="1"/>
    <col min="7368" max="7608" width="10.7109375" style="26"/>
    <col min="7609" max="7609" width="62" style="26" customWidth="1"/>
    <col min="7610" max="7610" width="24.42578125" style="26" customWidth="1"/>
    <col min="7611" max="7611" width="23.5703125" style="26" bestFit="1" customWidth="1"/>
    <col min="7612" max="7612" width="23.5703125" style="26" customWidth="1"/>
    <col min="7613" max="7613" width="0.5703125" style="26" customWidth="1"/>
    <col min="7614" max="7614" width="23.5703125" style="26" customWidth="1"/>
    <col min="7615" max="7618" width="0" style="26" hidden="1" customWidth="1"/>
    <col min="7619" max="7619" width="1.5703125" style="26" customWidth="1"/>
    <col min="7620" max="7621" width="0" style="26" hidden="1" customWidth="1"/>
    <col min="7622" max="7622" width="21.5703125" style="26" bestFit="1" customWidth="1"/>
    <col min="7623" max="7623" width="16.5703125" style="26" customWidth="1"/>
    <col min="7624" max="7864" width="10.7109375" style="26"/>
    <col min="7865" max="7865" width="62" style="26" customWidth="1"/>
    <col min="7866" max="7866" width="24.42578125" style="26" customWidth="1"/>
    <col min="7867" max="7867" width="23.5703125" style="26" bestFit="1" customWidth="1"/>
    <col min="7868" max="7868" width="23.5703125" style="26" customWidth="1"/>
    <col min="7869" max="7869" width="0.5703125" style="26" customWidth="1"/>
    <col min="7870" max="7870" width="23.5703125" style="26" customWidth="1"/>
    <col min="7871" max="7874" width="0" style="26" hidden="1" customWidth="1"/>
    <col min="7875" max="7875" width="1.5703125" style="26" customWidth="1"/>
    <col min="7876" max="7877" width="0" style="26" hidden="1" customWidth="1"/>
    <col min="7878" max="7878" width="21.5703125" style="26" bestFit="1" customWidth="1"/>
    <col min="7879" max="7879" width="16.5703125" style="26" customWidth="1"/>
    <col min="7880" max="8120" width="10.7109375" style="26"/>
    <col min="8121" max="8121" width="62" style="26" customWidth="1"/>
    <col min="8122" max="8122" width="24.42578125" style="26" customWidth="1"/>
    <col min="8123" max="8123" width="23.5703125" style="26" bestFit="1" customWidth="1"/>
    <col min="8124" max="8124" width="23.5703125" style="26" customWidth="1"/>
    <col min="8125" max="8125" width="0.5703125" style="26" customWidth="1"/>
    <col min="8126" max="8126" width="23.5703125" style="26" customWidth="1"/>
    <col min="8127" max="8130" width="0" style="26" hidden="1" customWidth="1"/>
    <col min="8131" max="8131" width="1.5703125" style="26" customWidth="1"/>
    <col min="8132" max="8133" width="0" style="26" hidden="1" customWidth="1"/>
    <col min="8134" max="8134" width="21.5703125" style="26" bestFit="1" customWidth="1"/>
    <col min="8135" max="8135" width="16.5703125" style="26" customWidth="1"/>
    <col min="8136" max="8376" width="10.7109375" style="26"/>
    <col min="8377" max="8377" width="62" style="26" customWidth="1"/>
    <col min="8378" max="8378" width="24.42578125" style="26" customWidth="1"/>
    <col min="8379" max="8379" width="23.5703125" style="26" bestFit="1" customWidth="1"/>
    <col min="8380" max="8380" width="23.5703125" style="26" customWidth="1"/>
    <col min="8381" max="8381" width="0.5703125" style="26" customWidth="1"/>
    <col min="8382" max="8382" width="23.5703125" style="26" customWidth="1"/>
    <col min="8383" max="8386" width="0" style="26" hidden="1" customWidth="1"/>
    <col min="8387" max="8387" width="1.5703125" style="26" customWidth="1"/>
    <col min="8388" max="8389" width="0" style="26" hidden="1" customWidth="1"/>
    <col min="8390" max="8390" width="21.5703125" style="26" bestFit="1" customWidth="1"/>
    <col min="8391" max="8391" width="16.5703125" style="26" customWidth="1"/>
    <col min="8392" max="8632" width="10.7109375" style="26"/>
    <col min="8633" max="8633" width="62" style="26" customWidth="1"/>
    <col min="8634" max="8634" width="24.42578125" style="26" customWidth="1"/>
    <col min="8635" max="8635" width="23.5703125" style="26" bestFit="1" customWidth="1"/>
    <col min="8636" max="8636" width="23.5703125" style="26" customWidth="1"/>
    <col min="8637" max="8637" width="0.5703125" style="26" customWidth="1"/>
    <col min="8638" max="8638" width="23.5703125" style="26" customWidth="1"/>
    <col min="8639" max="8642" width="0" style="26" hidden="1" customWidth="1"/>
    <col min="8643" max="8643" width="1.5703125" style="26" customWidth="1"/>
    <col min="8644" max="8645" width="0" style="26" hidden="1" customWidth="1"/>
    <col min="8646" max="8646" width="21.5703125" style="26" bestFit="1" customWidth="1"/>
    <col min="8647" max="8647" width="16.5703125" style="26" customWidth="1"/>
    <col min="8648" max="8888" width="10.7109375" style="26"/>
    <col min="8889" max="8889" width="62" style="26" customWidth="1"/>
    <col min="8890" max="8890" width="24.42578125" style="26" customWidth="1"/>
    <col min="8891" max="8891" width="23.5703125" style="26" bestFit="1" customWidth="1"/>
    <col min="8892" max="8892" width="23.5703125" style="26" customWidth="1"/>
    <col min="8893" max="8893" width="0.5703125" style="26" customWidth="1"/>
    <col min="8894" max="8894" width="23.5703125" style="26" customWidth="1"/>
    <col min="8895" max="8898" width="0" style="26" hidden="1" customWidth="1"/>
    <col min="8899" max="8899" width="1.5703125" style="26" customWidth="1"/>
    <col min="8900" max="8901" width="0" style="26" hidden="1" customWidth="1"/>
    <col min="8902" max="8902" width="21.5703125" style="26" bestFit="1" customWidth="1"/>
    <col min="8903" max="8903" width="16.5703125" style="26" customWidth="1"/>
    <col min="8904" max="9144" width="10.7109375" style="26"/>
    <col min="9145" max="9145" width="62" style="26" customWidth="1"/>
    <col min="9146" max="9146" width="24.42578125" style="26" customWidth="1"/>
    <col min="9147" max="9147" width="23.5703125" style="26" bestFit="1" customWidth="1"/>
    <col min="9148" max="9148" width="23.5703125" style="26" customWidth="1"/>
    <col min="9149" max="9149" width="0.5703125" style="26" customWidth="1"/>
    <col min="9150" max="9150" width="23.5703125" style="26" customWidth="1"/>
    <col min="9151" max="9154" width="0" style="26" hidden="1" customWidth="1"/>
    <col min="9155" max="9155" width="1.5703125" style="26" customWidth="1"/>
    <col min="9156" max="9157" width="0" style="26" hidden="1" customWidth="1"/>
    <col min="9158" max="9158" width="21.5703125" style="26" bestFit="1" customWidth="1"/>
    <col min="9159" max="9159" width="16.5703125" style="26" customWidth="1"/>
    <col min="9160" max="9400" width="10.7109375" style="26"/>
    <col min="9401" max="9401" width="62" style="26" customWidth="1"/>
    <col min="9402" max="9402" width="24.42578125" style="26" customWidth="1"/>
    <col min="9403" max="9403" width="23.5703125" style="26" bestFit="1" customWidth="1"/>
    <col min="9404" max="9404" width="23.5703125" style="26" customWidth="1"/>
    <col min="9405" max="9405" width="0.5703125" style="26" customWidth="1"/>
    <col min="9406" max="9406" width="23.5703125" style="26" customWidth="1"/>
    <col min="9407" max="9410" width="0" style="26" hidden="1" customWidth="1"/>
    <col min="9411" max="9411" width="1.5703125" style="26" customWidth="1"/>
    <col min="9412" max="9413" width="0" style="26" hidden="1" customWidth="1"/>
    <col min="9414" max="9414" width="21.5703125" style="26" bestFit="1" customWidth="1"/>
    <col min="9415" max="9415" width="16.5703125" style="26" customWidth="1"/>
    <col min="9416" max="9656" width="10.7109375" style="26"/>
    <col min="9657" max="9657" width="62" style="26" customWidth="1"/>
    <col min="9658" max="9658" width="24.42578125" style="26" customWidth="1"/>
    <col min="9659" max="9659" width="23.5703125" style="26" bestFit="1" customWidth="1"/>
    <col min="9660" max="9660" width="23.5703125" style="26" customWidth="1"/>
    <col min="9661" max="9661" width="0.5703125" style="26" customWidth="1"/>
    <col min="9662" max="9662" width="23.5703125" style="26" customWidth="1"/>
    <col min="9663" max="9666" width="0" style="26" hidden="1" customWidth="1"/>
    <col min="9667" max="9667" width="1.5703125" style="26" customWidth="1"/>
    <col min="9668" max="9669" width="0" style="26" hidden="1" customWidth="1"/>
    <col min="9670" max="9670" width="21.5703125" style="26" bestFit="1" customWidth="1"/>
    <col min="9671" max="9671" width="16.5703125" style="26" customWidth="1"/>
    <col min="9672" max="9912" width="10.7109375" style="26"/>
    <col min="9913" max="9913" width="62" style="26" customWidth="1"/>
    <col min="9914" max="9914" width="24.42578125" style="26" customWidth="1"/>
    <col min="9915" max="9915" width="23.5703125" style="26" bestFit="1" customWidth="1"/>
    <col min="9916" max="9916" width="23.5703125" style="26" customWidth="1"/>
    <col min="9917" max="9917" width="0.5703125" style="26" customWidth="1"/>
    <col min="9918" max="9918" width="23.5703125" style="26" customWidth="1"/>
    <col min="9919" max="9922" width="0" style="26" hidden="1" customWidth="1"/>
    <col min="9923" max="9923" width="1.5703125" style="26" customWidth="1"/>
    <col min="9924" max="9925" width="0" style="26" hidden="1" customWidth="1"/>
    <col min="9926" max="9926" width="21.5703125" style="26" bestFit="1" customWidth="1"/>
    <col min="9927" max="9927" width="16.5703125" style="26" customWidth="1"/>
    <col min="9928" max="10168" width="10.7109375" style="26"/>
    <col min="10169" max="10169" width="62" style="26" customWidth="1"/>
    <col min="10170" max="10170" width="24.42578125" style="26" customWidth="1"/>
    <col min="10171" max="10171" width="23.5703125" style="26" bestFit="1" customWidth="1"/>
    <col min="10172" max="10172" width="23.5703125" style="26" customWidth="1"/>
    <col min="10173" max="10173" width="0.5703125" style="26" customWidth="1"/>
    <col min="10174" max="10174" width="23.5703125" style="26" customWidth="1"/>
    <col min="10175" max="10178" width="0" style="26" hidden="1" customWidth="1"/>
    <col min="10179" max="10179" width="1.5703125" style="26" customWidth="1"/>
    <col min="10180" max="10181" width="0" style="26" hidden="1" customWidth="1"/>
    <col min="10182" max="10182" width="21.5703125" style="26" bestFit="1" customWidth="1"/>
    <col min="10183" max="10183" width="16.5703125" style="26" customWidth="1"/>
    <col min="10184" max="10424" width="10.7109375" style="26"/>
    <col min="10425" max="10425" width="62" style="26" customWidth="1"/>
    <col min="10426" max="10426" width="24.42578125" style="26" customWidth="1"/>
    <col min="10427" max="10427" width="23.5703125" style="26" bestFit="1" customWidth="1"/>
    <col min="10428" max="10428" width="23.5703125" style="26" customWidth="1"/>
    <col min="10429" max="10429" width="0.5703125" style="26" customWidth="1"/>
    <col min="10430" max="10430" width="23.5703125" style="26" customWidth="1"/>
    <col min="10431" max="10434" width="0" style="26" hidden="1" customWidth="1"/>
    <col min="10435" max="10435" width="1.5703125" style="26" customWidth="1"/>
    <col min="10436" max="10437" width="0" style="26" hidden="1" customWidth="1"/>
    <col min="10438" max="10438" width="21.5703125" style="26" bestFit="1" customWidth="1"/>
    <col min="10439" max="10439" width="16.5703125" style="26" customWidth="1"/>
    <col min="10440" max="10680" width="10.7109375" style="26"/>
    <col min="10681" max="10681" width="62" style="26" customWidth="1"/>
    <col min="10682" max="10682" width="24.42578125" style="26" customWidth="1"/>
    <col min="10683" max="10683" width="23.5703125" style="26" bestFit="1" customWidth="1"/>
    <col min="10684" max="10684" width="23.5703125" style="26" customWidth="1"/>
    <col min="10685" max="10685" width="0.5703125" style="26" customWidth="1"/>
    <col min="10686" max="10686" width="23.5703125" style="26" customWidth="1"/>
    <col min="10687" max="10690" width="0" style="26" hidden="1" customWidth="1"/>
    <col min="10691" max="10691" width="1.5703125" style="26" customWidth="1"/>
    <col min="10692" max="10693" width="0" style="26" hidden="1" customWidth="1"/>
    <col min="10694" max="10694" width="21.5703125" style="26" bestFit="1" customWidth="1"/>
    <col min="10695" max="10695" width="16.5703125" style="26" customWidth="1"/>
    <col min="10696" max="10936" width="10.7109375" style="26"/>
    <col min="10937" max="10937" width="62" style="26" customWidth="1"/>
    <col min="10938" max="10938" width="24.42578125" style="26" customWidth="1"/>
    <col min="10939" max="10939" width="23.5703125" style="26" bestFit="1" customWidth="1"/>
    <col min="10940" max="10940" width="23.5703125" style="26" customWidth="1"/>
    <col min="10941" max="10941" width="0.5703125" style="26" customWidth="1"/>
    <col min="10942" max="10942" width="23.5703125" style="26" customWidth="1"/>
    <col min="10943" max="10946" width="0" style="26" hidden="1" customWidth="1"/>
    <col min="10947" max="10947" width="1.5703125" style="26" customWidth="1"/>
    <col min="10948" max="10949" width="0" style="26" hidden="1" customWidth="1"/>
    <col min="10950" max="10950" width="21.5703125" style="26" bestFit="1" customWidth="1"/>
    <col min="10951" max="10951" width="16.5703125" style="26" customWidth="1"/>
    <col min="10952" max="11192" width="10.7109375" style="26"/>
    <col min="11193" max="11193" width="62" style="26" customWidth="1"/>
    <col min="11194" max="11194" width="24.42578125" style="26" customWidth="1"/>
    <col min="11195" max="11195" width="23.5703125" style="26" bestFit="1" customWidth="1"/>
    <col min="11196" max="11196" width="23.5703125" style="26" customWidth="1"/>
    <col min="11197" max="11197" width="0.5703125" style="26" customWidth="1"/>
    <col min="11198" max="11198" width="23.5703125" style="26" customWidth="1"/>
    <col min="11199" max="11202" width="0" style="26" hidden="1" customWidth="1"/>
    <col min="11203" max="11203" width="1.5703125" style="26" customWidth="1"/>
    <col min="11204" max="11205" width="0" style="26" hidden="1" customWidth="1"/>
    <col min="11206" max="11206" width="21.5703125" style="26" bestFit="1" customWidth="1"/>
    <col min="11207" max="11207" width="16.5703125" style="26" customWidth="1"/>
    <col min="11208" max="11448" width="10.7109375" style="26"/>
    <col min="11449" max="11449" width="62" style="26" customWidth="1"/>
    <col min="11450" max="11450" width="24.42578125" style="26" customWidth="1"/>
    <col min="11451" max="11451" width="23.5703125" style="26" bestFit="1" customWidth="1"/>
    <col min="11452" max="11452" width="23.5703125" style="26" customWidth="1"/>
    <col min="11453" max="11453" width="0.5703125" style="26" customWidth="1"/>
    <col min="11454" max="11454" width="23.5703125" style="26" customWidth="1"/>
    <col min="11455" max="11458" width="0" style="26" hidden="1" customWidth="1"/>
    <col min="11459" max="11459" width="1.5703125" style="26" customWidth="1"/>
    <col min="11460" max="11461" width="0" style="26" hidden="1" customWidth="1"/>
    <col min="11462" max="11462" width="21.5703125" style="26" bestFit="1" customWidth="1"/>
    <col min="11463" max="11463" width="16.5703125" style="26" customWidth="1"/>
    <col min="11464" max="11704" width="10.7109375" style="26"/>
    <col min="11705" max="11705" width="62" style="26" customWidth="1"/>
    <col min="11706" max="11706" width="24.42578125" style="26" customWidth="1"/>
    <col min="11707" max="11707" width="23.5703125" style="26" bestFit="1" customWidth="1"/>
    <col min="11708" max="11708" width="23.5703125" style="26" customWidth="1"/>
    <col min="11709" max="11709" width="0.5703125" style="26" customWidth="1"/>
    <col min="11710" max="11710" width="23.5703125" style="26" customWidth="1"/>
    <col min="11711" max="11714" width="0" style="26" hidden="1" customWidth="1"/>
    <col min="11715" max="11715" width="1.5703125" style="26" customWidth="1"/>
    <col min="11716" max="11717" width="0" style="26" hidden="1" customWidth="1"/>
    <col min="11718" max="11718" width="21.5703125" style="26" bestFit="1" customWidth="1"/>
    <col min="11719" max="11719" width="16.5703125" style="26" customWidth="1"/>
    <col min="11720" max="11960" width="10.7109375" style="26"/>
    <col min="11961" max="11961" width="62" style="26" customWidth="1"/>
    <col min="11962" max="11962" width="24.42578125" style="26" customWidth="1"/>
    <col min="11963" max="11963" width="23.5703125" style="26" bestFit="1" customWidth="1"/>
    <col min="11964" max="11964" width="23.5703125" style="26" customWidth="1"/>
    <col min="11965" max="11965" width="0.5703125" style="26" customWidth="1"/>
    <col min="11966" max="11966" width="23.5703125" style="26" customWidth="1"/>
    <col min="11967" max="11970" width="0" style="26" hidden="1" customWidth="1"/>
    <col min="11971" max="11971" width="1.5703125" style="26" customWidth="1"/>
    <col min="11972" max="11973" width="0" style="26" hidden="1" customWidth="1"/>
    <col min="11974" max="11974" width="21.5703125" style="26" bestFit="1" customWidth="1"/>
    <col min="11975" max="11975" width="16.5703125" style="26" customWidth="1"/>
    <col min="11976" max="12216" width="10.7109375" style="26"/>
    <col min="12217" max="12217" width="62" style="26" customWidth="1"/>
    <col min="12218" max="12218" width="24.42578125" style="26" customWidth="1"/>
    <col min="12219" max="12219" width="23.5703125" style="26" bestFit="1" customWidth="1"/>
    <col min="12220" max="12220" width="23.5703125" style="26" customWidth="1"/>
    <col min="12221" max="12221" width="0.5703125" style="26" customWidth="1"/>
    <col min="12222" max="12222" width="23.5703125" style="26" customWidth="1"/>
    <col min="12223" max="12226" width="0" style="26" hidden="1" customWidth="1"/>
    <col min="12227" max="12227" width="1.5703125" style="26" customWidth="1"/>
    <col min="12228" max="12229" width="0" style="26" hidden="1" customWidth="1"/>
    <col min="12230" max="12230" width="21.5703125" style="26" bestFit="1" customWidth="1"/>
    <col min="12231" max="12231" width="16.5703125" style="26" customWidth="1"/>
    <col min="12232" max="12472" width="10.7109375" style="26"/>
    <col min="12473" max="12473" width="62" style="26" customWidth="1"/>
    <col min="12474" max="12474" width="24.42578125" style="26" customWidth="1"/>
    <col min="12475" max="12475" width="23.5703125" style="26" bestFit="1" customWidth="1"/>
    <col min="12476" max="12476" width="23.5703125" style="26" customWidth="1"/>
    <col min="12477" max="12477" width="0.5703125" style="26" customWidth="1"/>
    <col min="12478" max="12478" width="23.5703125" style="26" customWidth="1"/>
    <col min="12479" max="12482" width="0" style="26" hidden="1" customWidth="1"/>
    <col min="12483" max="12483" width="1.5703125" style="26" customWidth="1"/>
    <col min="12484" max="12485" width="0" style="26" hidden="1" customWidth="1"/>
    <col min="12486" max="12486" width="21.5703125" style="26" bestFit="1" customWidth="1"/>
    <col min="12487" max="12487" width="16.5703125" style="26" customWidth="1"/>
    <col min="12488" max="12728" width="10.7109375" style="26"/>
    <col min="12729" max="12729" width="62" style="26" customWidth="1"/>
    <col min="12730" max="12730" width="24.42578125" style="26" customWidth="1"/>
    <col min="12731" max="12731" width="23.5703125" style="26" bestFit="1" customWidth="1"/>
    <col min="12732" max="12732" width="23.5703125" style="26" customWidth="1"/>
    <col min="12733" max="12733" width="0.5703125" style="26" customWidth="1"/>
    <col min="12734" max="12734" width="23.5703125" style="26" customWidth="1"/>
    <col min="12735" max="12738" width="0" style="26" hidden="1" customWidth="1"/>
    <col min="12739" max="12739" width="1.5703125" style="26" customWidth="1"/>
    <col min="12740" max="12741" width="0" style="26" hidden="1" customWidth="1"/>
    <col min="12742" max="12742" width="21.5703125" style="26" bestFit="1" customWidth="1"/>
    <col min="12743" max="12743" width="16.5703125" style="26" customWidth="1"/>
    <col min="12744" max="12984" width="10.7109375" style="26"/>
    <col min="12985" max="12985" width="62" style="26" customWidth="1"/>
    <col min="12986" max="12986" width="24.42578125" style="26" customWidth="1"/>
    <col min="12987" max="12987" width="23.5703125" style="26" bestFit="1" customWidth="1"/>
    <col min="12988" max="12988" width="23.5703125" style="26" customWidth="1"/>
    <col min="12989" max="12989" width="0.5703125" style="26" customWidth="1"/>
    <col min="12990" max="12990" width="23.5703125" style="26" customWidth="1"/>
    <col min="12991" max="12994" width="0" style="26" hidden="1" customWidth="1"/>
    <col min="12995" max="12995" width="1.5703125" style="26" customWidth="1"/>
    <col min="12996" max="12997" width="0" style="26" hidden="1" customWidth="1"/>
    <col min="12998" max="12998" width="21.5703125" style="26" bestFit="1" customWidth="1"/>
    <col min="12999" max="12999" width="16.5703125" style="26" customWidth="1"/>
    <col min="13000" max="13240" width="10.7109375" style="26"/>
    <col min="13241" max="13241" width="62" style="26" customWidth="1"/>
    <col min="13242" max="13242" width="24.42578125" style="26" customWidth="1"/>
    <col min="13243" max="13243" width="23.5703125" style="26" bestFit="1" customWidth="1"/>
    <col min="13244" max="13244" width="23.5703125" style="26" customWidth="1"/>
    <col min="13245" max="13245" width="0.5703125" style="26" customWidth="1"/>
    <col min="13246" max="13246" width="23.5703125" style="26" customWidth="1"/>
    <col min="13247" max="13250" width="0" style="26" hidden="1" customWidth="1"/>
    <col min="13251" max="13251" width="1.5703125" style="26" customWidth="1"/>
    <col min="13252" max="13253" width="0" style="26" hidden="1" customWidth="1"/>
    <col min="13254" max="13254" width="21.5703125" style="26" bestFit="1" customWidth="1"/>
    <col min="13255" max="13255" width="16.5703125" style="26" customWidth="1"/>
    <col min="13256" max="13496" width="10.7109375" style="26"/>
    <col min="13497" max="13497" width="62" style="26" customWidth="1"/>
    <col min="13498" max="13498" width="24.42578125" style="26" customWidth="1"/>
    <col min="13499" max="13499" width="23.5703125" style="26" bestFit="1" customWidth="1"/>
    <col min="13500" max="13500" width="23.5703125" style="26" customWidth="1"/>
    <col min="13501" max="13501" width="0.5703125" style="26" customWidth="1"/>
    <col min="13502" max="13502" width="23.5703125" style="26" customWidth="1"/>
    <col min="13503" max="13506" width="0" style="26" hidden="1" customWidth="1"/>
    <col min="13507" max="13507" width="1.5703125" style="26" customWidth="1"/>
    <col min="13508" max="13509" width="0" style="26" hidden="1" customWidth="1"/>
    <col min="13510" max="13510" width="21.5703125" style="26" bestFit="1" customWidth="1"/>
    <col min="13511" max="13511" width="16.5703125" style="26" customWidth="1"/>
    <col min="13512" max="13752" width="10.7109375" style="26"/>
    <col min="13753" max="13753" width="62" style="26" customWidth="1"/>
    <col min="13754" max="13754" width="24.42578125" style="26" customWidth="1"/>
    <col min="13755" max="13755" width="23.5703125" style="26" bestFit="1" customWidth="1"/>
    <col min="13756" max="13756" width="23.5703125" style="26" customWidth="1"/>
    <col min="13757" max="13757" width="0.5703125" style="26" customWidth="1"/>
    <col min="13758" max="13758" width="23.5703125" style="26" customWidth="1"/>
    <col min="13759" max="13762" width="0" style="26" hidden="1" customWidth="1"/>
    <col min="13763" max="13763" width="1.5703125" style="26" customWidth="1"/>
    <col min="13764" max="13765" width="0" style="26" hidden="1" customWidth="1"/>
    <col min="13766" max="13766" width="21.5703125" style="26" bestFit="1" customWidth="1"/>
    <col min="13767" max="13767" width="16.5703125" style="26" customWidth="1"/>
    <col min="13768" max="14008" width="10.7109375" style="26"/>
    <col min="14009" max="14009" width="62" style="26" customWidth="1"/>
    <col min="14010" max="14010" width="24.42578125" style="26" customWidth="1"/>
    <col min="14011" max="14011" width="23.5703125" style="26" bestFit="1" customWidth="1"/>
    <col min="14012" max="14012" width="23.5703125" style="26" customWidth="1"/>
    <col min="14013" max="14013" width="0.5703125" style="26" customWidth="1"/>
    <col min="14014" max="14014" width="23.5703125" style="26" customWidth="1"/>
    <col min="14015" max="14018" width="0" style="26" hidden="1" customWidth="1"/>
    <col min="14019" max="14019" width="1.5703125" style="26" customWidth="1"/>
    <col min="14020" max="14021" width="0" style="26" hidden="1" customWidth="1"/>
    <col min="14022" max="14022" width="21.5703125" style="26" bestFit="1" customWidth="1"/>
    <col min="14023" max="14023" width="16.5703125" style="26" customWidth="1"/>
    <col min="14024" max="14264" width="10.7109375" style="26"/>
    <col min="14265" max="14265" width="62" style="26" customWidth="1"/>
    <col min="14266" max="14266" width="24.42578125" style="26" customWidth="1"/>
    <col min="14267" max="14267" width="23.5703125" style="26" bestFit="1" customWidth="1"/>
    <col min="14268" max="14268" width="23.5703125" style="26" customWidth="1"/>
    <col min="14269" max="14269" width="0.5703125" style="26" customWidth="1"/>
    <col min="14270" max="14270" width="23.5703125" style="26" customWidth="1"/>
    <col min="14271" max="14274" width="0" style="26" hidden="1" customWidth="1"/>
    <col min="14275" max="14275" width="1.5703125" style="26" customWidth="1"/>
    <col min="14276" max="14277" width="0" style="26" hidden="1" customWidth="1"/>
    <col min="14278" max="14278" width="21.5703125" style="26" bestFit="1" customWidth="1"/>
    <col min="14279" max="14279" width="16.5703125" style="26" customWidth="1"/>
    <col min="14280" max="14520" width="10.7109375" style="26"/>
    <col min="14521" max="14521" width="62" style="26" customWidth="1"/>
    <col min="14522" max="14522" width="24.42578125" style="26" customWidth="1"/>
    <col min="14523" max="14523" width="23.5703125" style="26" bestFit="1" customWidth="1"/>
    <col min="14524" max="14524" width="23.5703125" style="26" customWidth="1"/>
    <col min="14525" max="14525" width="0.5703125" style="26" customWidth="1"/>
    <col min="14526" max="14526" width="23.5703125" style="26" customWidth="1"/>
    <col min="14527" max="14530" width="0" style="26" hidden="1" customWidth="1"/>
    <col min="14531" max="14531" width="1.5703125" style="26" customWidth="1"/>
    <col min="14532" max="14533" width="0" style="26" hidden="1" customWidth="1"/>
    <col min="14534" max="14534" width="21.5703125" style="26" bestFit="1" customWidth="1"/>
    <col min="14535" max="14535" width="16.5703125" style="26" customWidth="1"/>
    <col min="14536" max="14776" width="10.7109375" style="26"/>
    <col min="14777" max="14777" width="62" style="26" customWidth="1"/>
    <col min="14778" max="14778" width="24.42578125" style="26" customWidth="1"/>
    <col min="14779" max="14779" width="23.5703125" style="26" bestFit="1" customWidth="1"/>
    <col min="14780" max="14780" width="23.5703125" style="26" customWidth="1"/>
    <col min="14781" max="14781" width="0.5703125" style="26" customWidth="1"/>
    <col min="14782" max="14782" width="23.5703125" style="26" customWidth="1"/>
    <col min="14783" max="14786" width="0" style="26" hidden="1" customWidth="1"/>
    <col min="14787" max="14787" width="1.5703125" style="26" customWidth="1"/>
    <col min="14788" max="14789" width="0" style="26" hidden="1" customWidth="1"/>
    <col min="14790" max="14790" width="21.5703125" style="26" bestFit="1" customWidth="1"/>
    <col min="14791" max="14791" width="16.5703125" style="26" customWidth="1"/>
    <col min="14792" max="15032" width="10.7109375" style="26"/>
    <col min="15033" max="15033" width="62" style="26" customWidth="1"/>
    <col min="15034" max="15034" width="24.42578125" style="26" customWidth="1"/>
    <col min="15035" max="15035" width="23.5703125" style="26" bestFit="1" customWidth="1"/>
    <col min="15036" max="15036" width="23.5703125" style="26" customWidth="1"/>
    <col min="15037" max="15037" width="0.5703125" style="26" customWidth="1"/>
    <col min="15038" max="15038" width="23.5703125" style="26" customWidth="1"/>
    <col min="15039" max="15042" width="0" style="26" hidden="1" customWidth="1"/>
    <col min="15043" max="15043" width="1.5703125" style="26" customWidth="1"/>
    <col min="15044" max="15045" width="0" style="26" hidden="1" customWidth="1"/>
    <col min="15046" max="15046" width="21.5703125" style="26" bestFit="1" customWidth="1"/>
    <col min="15047" max="15047" width="16.5703125" style="26" customWidth="1"/>
    <col min="15048" max="15288" width="10.7109375" style="26"/>
    <col min="15289" max="15289" width="62" style="26" customWidth="1"/>
    <col min="15290" max="15290" width="24.42578125" style="26" customWidth="1"/>
    <col min="15291" max="15291" width="23.5703125" style="26" bestFit="1" customWidth="1"/>
    <col min="15292" max="15292" width="23.5703125" style="26" customWidth="1"/>
    <col min="15293" max="15293" width="0.5703125" style="26" customWidth="1"/>
    <col min="15294" max="15294" width="23.5703125" style="26" customWidth="1"/>
    <col min="15295" max="15298" width="0" style="26" hidden="1" customWidth="1"/>
    <col min="15299" max="15299" width="1.5703125" style="26" customWidth="1"/>
    <col min="15300" max="15301" width="0" style="26" hidden="1" customWidth="1"/>
    <col min="15302" max="15302" width="21.5703125" style="26" bestFit="1" customWidth="1"/>
    <col min="15303" max="15303" width="16.5703125" style="26" customWidth="1"/>
    <col min="15304" max="15544" width="10.7109375" style="26"/>
    <col min="15545" max="15545" width="62" style="26" customWidth="1"/>
    <col min="15546" max="15546" width="24.42578125" style="26" customWidth="1"/>
    <col min="15547" max="15547" width="23.5703125" style="26" bestFit="1" customWidth="1"/>
    <col min="15548" max="15548" width="23.5703125" style="26" customWidth="1"/>
    <col min="15549" max="15549" width="0.5703125" style="26" customWidth="1"/>
    <col min="15550" max="15550" width="23.5703125" style="26" customWidth="1"/>
    <col min="15551" max="15554" width="0" style="26" hidden="1" customWidth="1"/>
    <col min="15555" max="15555" width="1.5703125" style="26" customWidth="1"/>
    <col min="15556" max="15557" width="0" style="26" hidden="1" customWidth="1"/>
    <col min="15558" max="15558" width="21.5703125" style="26" bestFit="1" customWidth="1"/>
    <col min="15559" max="15559" width="16.5703125" style="26" customWidth="1"/>
    <col min="15560" max="15800" width="10.7109375" style="26"/>
    <col min="15801" max="15801" width="62" style="26" customWidth="1"/>
    <col min="15802" max="15802" width="24.42578125" style="26" customWidth="1"/>
    <col min="15803" max="15803" width="23.5703125" style="26" bestFit="1" customWidth="1"/>
    <col min="15804" max="15804" width="23.5703125" style="26" customWidth="1"/>
    <col min="15805" max="15805" width="0.5703125" style="26" customWidth="1"/>
    <col min="15806" max="15806" width="23.5703125" style="26" customWidth="1"/>
    <col min="15807" max="15810" width="0" style="26" hidden="1" customWidth="1"/>
    <col min="15811" max="15811" width="1.5703125" style="26" customWidth="1"/>
    <col min="15812" max="15813" width="0" style="26" hidden="1" customWidth="1"/>
    <col min="15814" max="15814" width="21.5703125" style="26" bestFit="1" customWidth="1"/>
    <col min="15815" max="15815" width="16.5703125" style="26" customWidth="1"/>
    <col min="15816" max="16056" width="10.7109375" style="26"/>
    <col min="16057" max="16057" width="62" style="26" customWidth="1"/>
    <col min="16058" max="16058" width="24.42578125" style="26" customWidth="1"/>
    <col min="16059" max="16059" width="23.5703125" style="26" bestFit="1" customWidth="1"/>
    <col min="16060" max="16060" width="23.5703125" style="26" customWidth="1"/>
    <col min="16061" max="16061" width="0.5703125" style="26" customWidth="1"/>
    <col min="16062" max="16062" width="23.5703125" style="26" customWidth="1"/>
    <col min="16063" max="16066" width="0" style="26" hidden="1" customWidth="1"/>
    <col min="16067" max="16067" width="1.5703125" style="26" customWidth="1"/>
    <col min="16068" max="16069" width="0" style="26" hidden="1" customWidth="1"/>
    <col min="16070" max="16070" width="21.5703125" style="26" bestFit="1" customWidth="1"/>
    <col min="16071" max="16071" width="16.5703125" style="26" customWidth="1"/>
    <col min="16072" max="16318" width="10.7109375" style="26"/>
    <col min="16319" max="16322" width="10.85546875" style="26" customWidth="1"/>
    <col min="16323" max="16330" width="10.7109375" style="26"/>
    <col min="16331" max="16384" width="10.85546875" style="26" customWidth="1"/>
  </cols>
  <sheetData>
    <row r="1" spans="1:10" s="1" customFormat="1" ht="15" customHeight="1" x14ac:dyDescent="0.2">
      <c r="A1" s="19"/>
      <c r="B1" s="19"/>
      <c r="C1" s="19"/>
      <c r="D1" s="19"/>
      <c r="E1" s="19"/>
      <c r="F1" s="19"/>
      <c r="G1" s="19"/>
      <c r="H1" s="19"/>
    </row>
    <row r="2" spans="1:10" s="1" customFormat="1" ht="18" customHeight="1" x14ac:dyDescent="0.2">
      <c r="A2" s="127"/>
      <c r="B2" s="127"/>
      <c r="C2" s="127"/>
      <c r="D2" s="127"/>
      <c r="E2" s="127"/>
      <c r="F2" s="127"/>
      <c r="G2" s="127"/>
      <c r="H2" s="127"/>
    </row>
    <row r="3" spans="1:10" s="1" customFormat="1" ht="24.75" customHeight="1" x14ac:dyDescent="0.2">
      <c r="A3" s="19"/>
      <c r="B3" s="20"/>
      <c r="C3" s="21"/>
      <c r="D3" s="21"/>
      <c r="E3" s="21"/>
      <c r="F3" s="21"/>
      <c r="G3" s="22"/>
      <c r="H3" s="51"/>
    </row>
    <row r="4" spans="1:10" s="1" customFormat="1" ht="15.75" customHeight="1" x14ac:dyDescent="0.2">
      <c r="A4" s="22"/>
      <c r="B4" s="22"/>
      <c r="C4" s="22"/>
      <c r="D4" s="22"/>
      <c r="E4" s="22"/>
      <c r="F4" s="22"/>
      <c r="G4" s="22"/>
      <c r="H4" s="51"/>
    </row>
    <row r="5" spans="1:10" s="1" customFormat="1" ht="23.25" customHeight="1" x14ac:dyDescent="0.2">
      <c r="A5" s="22"/>
      <c r="B5" s="22"/>
      <c r="C5" s="22"/>
      <c r="D5" s="22"/>
      <c r="E5" s="22"/>
      <c r="F5" s="22"/>
      <c r="G5" s="22"/>
      <c r="H5" s="51"/>
    </row>
    <row r="6" spans="1:10" s="1" customFormat="1" ht="25.5" x14ac:dyDescent="0.2">
      <c r="A6" s="19"/>
      <c r="B6" s="23" t="s">
        <v>189</v>
      </c>
      <c r="C6" s="24"/>
      <c r="D6" s="24"/>
      <c r="E6" s="24"/>
      <c r="F6" s="24"/>
      <c r="G6" s="24"/>
      <c r="H6" s="52"/>
    </row>
    <row r="7" spans="1:10" ht="27" customHeight="1" x14ac:dyDescent="0.2">
      <c r="A7" s="128" t="s">
        <v>167</v>
      </c>
      <c r="B7" s="129"/>
      <c r="C7" s="129"/>
      <c r="D7" s="129"/>
      <c r="E7" s="129"/>
      <c r="F7" s="130"/>
      <c r="G7" s="25"/>
      <c r="H7" s="90" t="s">
        <v>184</v>
      </c>
    </row>
    <row r="8" spans="1:10" x14ac:dyDescent="0.2">
      <c r="H8" s="53"/>
    </row>
    <row r="9" spans="1:10" ht="15" x14ac:dyDescent="0.25">
      <c r="A9" s="133" t="s">
        <v>188</v>
      </c>
      <c r="B9" s="134"/>
      <c r="C9" s="134"/>
      <c r="D9" s="134"/>
      <c r="E9" s="134"/>
      <c r="F9" s="135"/>
      <c r="G9" s="28"/>
      <c r="H9" s="98">
        <f>H214+H209+H160+H11</f>
        <v>76193983989</v>
      </c>
      <c r="J9" s="99"/>
    </row>
    <row r="10" spans="1:10" ht="15.75" customHeight="1" x14ac:dyDescent="0.25">
      <c r="A10" s="96"/>
      <c r="B10" s="31"/>
      <c r="C10" s="31"/>
      <c r="D10" s="31"/>
      <c r="E10" s="31"/>
      <c r="F10" s="97"/>
      <c r="G10" s="31"/>
      <c r="H10" s="66"/>
      <c r="J10" s="99"/>
    </row>
    <row r="11" spans="1:10" ht="21" customHeight="1" x14ac:dyDescent="0.25">
      <c r="A11" s="110" t="s">
        <v>0</v>
      </c>
      <c r="B11" s="111"/>
      <c r="C11" s="111"/>
      <c r="D11" s="111"/>
      <c r="E11" s="111"/>
      <c r="F11" s="112"/>
      <c r="G11" s="31"/>
      <c r="H11" s="69">
        <f>H12+H33+H36+H40+H140+H146</f>
        <v>3092738249</v>
      </c>
    </row>
    <row r="12" spans="1:10" ht="20.25" customHeight="1" x14ac:dyDescent="0.25">
      <c r="A12" s="5"/>
      <c r="B12" s="105" t="s">
        <v>1</v>
      </c>
      <c r="C12" s="105"/>
      <c r="D12" s="105"/>
      <c r="E12" s="105"/>
      <c r="F12" s="106"/>
      <c r="G12" s="31"/>
      <c r="H12" s="57">
        <f>H13+H18+H20+H23+H25+H27+H28+H30</f>
        <v>1353843386</v>
      </c>
    </row>
    <row r="13" spans="1:10" s="25" customFormat="1" ht="20.25" customHeight="1" x14ac:dyDescent="0.25">
      <c r="A13" s="2"/>
      <c r="B13" s="4"/>
      <c r="C13" s="105" t="s">
        <v>129</v>
      </c>
      <c r="D13" s="105"/>
      <c r="E13" s="105"/>
      <c r="F13" s="106"/>
      <c r="H13" s="58">
        <f>SUM(H14:H17)</f>
        <v>38818744</v>
      </c>
    </row>
    <row r="14" spans="1:10" s="25" customFormat="1" ht="20.25" customHeight="1" x14ac:dyDescent="0.2">
      <c r="A14" s="2"/>
      <c r="B14" s="4"/>
      <c r="C14" s="4"/>
      <c r="D14" s="100" t="s">
        <v>2</v>
      </c>
      <c r="E14" s="100"/>
      <c r="F14" s="101"/>
      <c r="H14" s="59">
        <v>1200000</v>
      </c>
    </row>
    <row r="15" spans="1:10" s="25" customFormat="1" ht="20.25" customHeight="1" x14ac:dyDescent="0.2">
      <c r="A15" s="2"/>
      <c r="B15" s="4"/>
      <c r="C15" s="4"/>
      <c r="D15" s="100" t="s">
        <v>3</v>
      </c>
      <c r="E15" s="100"/>
      <c r="F15" s="101"/>
      <c r="H15" s="59">
        <v>1</v>
      </c>
    </row>
    <row r="16" spans="1:10" s="25" customFormat="1" ht="31.5" customHeight="1" x14ac:dyDescent="0.2">
      <c r="A16" s="2"/>
      <c r="B16" s="4"/>
      <c r="C16" s="4"/>
      <c r="D16" s="100" t="s">
        <v>4</v>
      </c>
      <c r="E16" s="100"/>
      <c r="F16" s="101"/>
      <c r="H16" s="59">
        <v>37166899</v>
      </c>
    </row>
    <row r="17" spans="1:8" s="25" customFormat="1" ht="20.25" customHeight="1" x14ac:dyDescent="0.2">
      <c r="A17" s="2"/>
      <c r="B17" s="4"/>
      <c r="C17" s="4"/>
      <c r="D17" s="100" t="s">
        <v>5</v>
      </c>
      <c r="E17" s="100"/>
      <c r="F17" s="101"/>
      <c r="H17" s="59">
        <v>451844</v>
      </c>
    </row>
    <row r="18" spans="1:8" s="25" customFormat="1" ht="20.25" customHeight="1" x14ac:dyDescent="0.25">
      <c r="A18" s="2"/>
      <c r="B18" s="4"/>
      <c r="C18" s="105" t="s">
        <v>130</v>
      </c>
      <c r="D18" s="105"/>
      <c r="E18" s="105"/>
      <c r="F18" s="106"/>
      <c r="H18" s="58">
        <f>H19</f>
        <v>19341934</v>
      </c>
    </row>
    <row r="19" spans="1:8" s="25" customFormat="1" ht="20.25" customHeight="1" x14ac:dyDescent="0.2">
      <c r="A19" s="2"/>
      <c r="B19" s="4"/>
      <c r="C19" s="4"/>
      <c r="D19" s="100" t="s">
        <v>6</v>
      </c>
      <c r="E19" s="100"/>
      <c r="F19" s="101"/>
      <c r="H19" s="59">
        <v>19341934</v>
      </c>
    </row>
    <row r="20" spans="1:8" s="25" customFormat="1" ht="20.25" customHeight="1" x14ac:dyDescent="0.25">
      <c r="A20" s="2"/>
      <c r="B20" s="4"/>
      <c r="C20" s="125" t="s">
        <v>131</v>
      </c>
      <c r="D20" s="125"/>
      <c r="E20" s="125"/>
      <c r="F20" s="126"/>
      <c r="H20" s="58">
        <f>SUM(H21:H22)</f>
        <v>37803279</v>
      </c>
    </row>
    <row r="21" spans="1:8" s="25" customFormat="1" ht="20.25" customHeight="1" x14ac:dyDescent="0.2">
      <c r="A21" s="2"/>
      <c r="B21" s="4"/>
      <c r="C21" s="4"/>
      <c r="D21" s="131" t="s">
        <v>7</v>
      </c>
      <c r="E21" s="131"/>
      <c r="F21" s="132"/>
      <c r="H21" s="60">
        <v>3104529</v>
      </c>
    </row>
    <row r="22" spans="1:8" s="25" customFormat="1" ht="20.25" customHeight="1" x14ac:dyDescent="0.2">
      <c r="A22" s="2"/>
      <c r="B22" s="4"/>
      <c r="C22" s="4"/>
      <c r="D22" s="100" t="s">
        <v>8</v>
      </c>
      <c r="E22" s="100"/>
      <c r="F22" s="101"/>
      <c r="H22" s="60">
        <v>34698750</v>
      </c>
    </row>
    <row r="23" spans="1:8" s="25" customFormat="1" ht="20.25" customHeight="1" x14ac:dyDescent="0.25">
      <c r="A23" s="2"/>
      <c r="B23" s="4"/>
      <c r="C23" s="105" t="s">
        <v>132</v>
      </c>
      <c r="D23" s="105"/>
      <c r="E23" s="105"/>
      <c r="F23" s="106"/>
      <c r="H23" s="58">
        <f>H24</f>
        <v>1064616258</v>
      </c>
    </row>
    <row r="24" spans="1:8" s="25" customFormat="1" ht="20.25" customHeight="1" x14ac:dyDescent="0.2">
      <c r="A24" s="2"/>
      <c r="B24" s="4"/>
      <c r="C24" s="4"/>
      <c r="D24" s="100" t="s">
        <v>133</v>
      </c>
      <c r="E24" s="100"/>
      <c r="F24" s="101"/>
      <c r="H24" s="61">
        <v>1064616258</v>
      </c>
    </row>
    <row r="25" spans="1:8" s="25" customFormat="1" ht="20.25" customHeight="1" x14ac:dyDescent="0.25">
      <c r="A25" s="2"/>
      <c r="B25" s="4"/>
      <c r="C25" s="121" t="s">
        <v>168</v>
      </c>
      <c r="D25" s="121"/>
      <c r="E25" s="121"/>
      <c r="F25" s="122"/>
      <c r="H25" s="58">
        <f>H26</f>
        <v>3722570</v>
      </c>
    </row>
    <row r="26" spans="1:8" s="25" customFormat="1" ht="20.25" customHeight="1" x14ac:dyDescent="0.2">
      <c r="A26" s="2"/>
      <c r="B26" s="4"/>
      <c r="C26" s="4"/>
      <c r="D26" s="123" t="s">
        <v>169</v>
      </c>
      <c r="E26" s="123"/>
      <c r="F26" s="124"/>
      <c r="H26" s="59">
        <v>3722570</v>
      </c>
    </row>
    <row r="27" spans="1:8" s="25" customFormat="1" ht="20.25" customHeight="1" x14ac:dyDescent="0.25">
      <c r="A27" s="2"/>
      <c r="B27" s="4"/>
      <c r="C27" s="105" t="s">
        <v>134</v>
      </c>
      <c r="D27" s="105"/>
      <c r="E27" s="105"/>
      <c r="F27" s="106"/>
      <c r="H27" s="62">
        <v>13055606</v>
      </c>
    </row>
    <row r="28" spans="1:8" s="25" customFormat="1" ht="20.25" customHeight="1" x14ac:dyDescent="0.25">
      <c r="A28" s="2"/>
      <c r="B28" s="4"/>
      <c r="C28" s="105" t="s">
        <v>170</v>
      </c>
      <c r="D28" s="105"/>
      <c r="E28" s="105"/>
      <c r="F28" s="106"/>
      <c r="H28" s="58">
        <f>H29</f>
        <v>176484994</v>
      </c>
    </row>
    <row r="29" spans="1:8" s="25" customFormat="1" ht="20.25" customHeight="1" x14ac:dyDescent="0.2">
      <c r="A29" s="2"/>
      <c r="B29" s="4"/>
      <c r="C29" s="4"/>
      <c r="D29" s="100" t="s">
        <v>9</v>
      </c>
      <c r="E29" s="100"/>
      <c r="F29" s="101"/>
      <c r="H29" s="59">
        <v>176484994</v>
      </c>
    </row>
    <row r="30" spans="1:8" s="25" customFormat="1" ht="33" customHeight="1" x14ac:dyDescent="0.25">
      <c r="A30" s="2"/>
      <c r="B30" s="4"/>
      <c r="C30" s="105" t="s">
        <v>135</v>
      </c>
      <c r="D30" s="105"/>
      <c r="E30" s="105"/>
      <c r="F30" s="106"/>
      <c r="H30" s="62">
        <v>1</v>
      </c>
    </row>
    <row r="31" spans="1:8" s="25" customFormat="1" x14ac:dyDescent="0.2">
      <c r="A31" s="27"/>
      <c r="B31" s="28"/>
      <c r="C31" s="28"/>
      <c r="D31" s="28"/>
      <c r="E31" s="28"/>
      <c r="F31" s="29"/>
      <c r="H31" s="63"/>
    </row>
    <row r="32" spans="1:8" s="25" customFormat="1" x14ac:dyDescent="0.2">
      <c r="A32" s="27"/>
      <c r="B32" s="28"/>
      <c r="C32" s="28"/>
      <c r="D32" s="28"/>
      <c r="E32" s="28"/>
      <c r="F32" s="29"/>
      <c r="H32" s="63"/>
    </row>
    <row r="33" spans="1:8" s="25" customFormat="1" ht="15" x14ac:dyDescent="0.25">
      <c r="A33" s="5"/>
      <c r="B33" s="105" t="s">
        <v>10</v>
      </c>
      <c r="C33" s="105"/>
      <c r="D33" s="105"/>
      <c r="E33" s="105"/>
      <c r="F33" s="106"/>
      <c r="H33" s="91">
        <f>SUM(H34)</f>
        <v>0</v>
      </c>
    </row>
    <row r="34" spans="1:8" s="25" customFormat="1" x14ac:dyDescent="0.2">
      <c r="A34" s="5"/>
      <c r="B34" s="6"/>
      <c r="C34" s="6"/>
      <c r="D34" s="100" t="s">
        <v>11</v>
      </c>
      <c r="E34" s="100"/>
      <c r="F34" s="101"/>
      <c r="H34" s="92">
        <v>0</v>
      </c>
    </row>
    <row r="35" spans="1:8" ht="15" x14ac:dyDescent="0.2">
      <c r="A35" s="5"/>
      <c r="B35" s="6"/>
      <c r="C35" s="6"/>
      <c r="D35" s="16"/>
      <c r="E35" s="16"/>
      <c r="F35" s="30"/>
      <c r="H35" s="92"/>
    </row>
    <row r="36" spans="1:8" ht="15" x14ac:dyDescent="0.25">
      <c r="A36" s="2"/>
      <c r="B36" s="105" t="s">
        <v>12</v>
      </c>
      <c r="C36" s="105"/>
      <c r="D36" s="105"/>
      <c r="E36" s="105"/>
      <c r="F36" s="106"/>
      <c r="H36" s="91">
        <f>SUM(H37)</f>
        <v>0</v>
      </c>
    </row>
    <row r="37" spans="1:8" s="25" customFormat="1" x14ac:dyDescent="0.2">
      <c r="A37" s="2"/>
      <c r="B37" s="4"/>
      <c r="C37" s="4"/>
      <c r="D37" s="100" t="s">
        <v>171</v>
      </c>
      <c r="E37" s="100"/>
      <c r="F37" s="101"/>
      <c r="H37" s="92">
        <v>0</v>
      </c>
    </row>
    <row r="38" spans="1:8" x14ac:dyDescent="0.2">
      <c r="A38" s="27"/>
      <c r="B38" s="28"/>
      <c r="C38" s="28"/>
      <c r="D38" s="28"/>
      <c r="E38" s="28"/>
      <c r="F38" s="29"/>
      <c r="G38" s="31"/>
      <c r="H38" s="64"/>
    </row>
    <row r="39" spans="1:8" x14ac:dyDescent="0.2">
      <c r="A39" s="27"/>
      <c r="B39" s="28"/>
      <c r="C39" s="28"/>
      <c r="D39" s="28"/>
      <c r="E39" s="28"/>
      <c r="F39" s="29"/>
      <c r="H39" s="64"/>
    </row>
    <row r="40" spans="1:8" ht="15" customHeight="1" x14ac:dyDescent="0.25">
      <c r="A40" s="2"/>
      <c r="B40" s="105" t="s">
        <v>13</v>
      </c>
      <c r="C40" s="105"/>
      <c r="D40" s="105"/>
      <c r="E40" s="105"/>
      <c r="F40" s="106"/>
      <c r="H40" s="57">
        <f>H41+H54+H111+H135+H136+H137</f>
        <v>1608751772</v>
      </c>
    </row>
    <row r="41" spans="1:8" s="25" customFormat="1" ht="25.5" customHeight="1" x14ac:dyDescent="0.25">
      <c r="A41" s="2"/>
      <c r="B41" s="4"/>
      <c r="C41" s="105" t="s">
        <v>136</v>
      </c>
      <c r="D41" s="105"/>
      <c r="E41" s="105"/>
      <c r="F41" s="106"/>
      <c r="H41" s="73">
        <f>SUM(H42+H47+H51)</f>
        <v>30469729</v>
      </c>
    </row>
    <row r="42" spans="1:8" s="25" customFormat="1" ht="15" customHeight="1" x14ac:dyDescent="0.25">
      <c r="A42" s="2"/>
      <c r="B42" s="4"/>
      <c r="C42" s="4"/>
      <c r="D42" s="105" t="s">
        <v>14</v>
      </c>
      <c r="E42" s="105"/>
      <c r="F42" s="106"/>
      <c r="H42" s="73">
        <f>SUM(H43:H46)</f>
        <v>2833183</v>
      </c>
    </row>
    <row r="43" spans="1:8" s="25" customFormat="1" ht="18" customHeight="1" x14ac:dyDescent="0.2">
      <c r="A43" s="2"/>
      <c r="B43" s="4"/>
      <c r="C43" s="4"/>
      <c r="D43" s="15"/>
      <c r="E43" s="100" t="s">
        <v>163</v>
      </c>
      <c r="F43" s="101"/>
      <c r="H43" s="74">
        <v>378788</v>
      </c>
    </row>
    <row r="44" spans="1:8" s="25" customFormat="1" ht="18" customHeight="1" x14ac:dyDescent="0.2">
      <c r="A44" s="2"/>
      <c r="B44" s="4"/>
      <c r="C44" s="4"/>
      <c r="D44" s="15"/>
      <c r="E44" s="100" t="s">
        <v>15</v>
      </c>
      <c r="F44" s="101"/>
      <c r="H44" s="74">
        <v>2142420</v>
      </c>
    </row>
    <row r="45" spans="1:8" s="25" customFormat="1" ht="18" customHeight="1" x14ac:dyDescent="0.2">
      <c r="A45" s="2"/>
      <c r="B45" s="4"/>
      <c r="C45" s="4"/>
      <c r="D45" s="15"/>
      <c r="E45" s="100" t="s">
        <v>16</v>
      </c>
      <c r="F45" s="101"/>
      <c r="H45" s="74">
        <v>106260</v>
      </c>
    </row>
    <row r="46" spans="1:8" s="25" customFormat="1" ht="18" customHeight="1" x14ac:dyDescent="0.2">
      <c r="A46" s="2"/>
      <c r="B46" s="4"/>
      <c r="C46" s="4"/>
      <c r="D46" s="15"/>
      <c r="E46" s="100" t="s">
        <v>119</v>
      </c>
      <c r="F46" s="101"/>
      <c r="H46" s="74">
        <v>205715</v>
      </c>
    </row>
    <row r="47" spans="1:8" s="25" customFormat="1" ht="17.25" customHeight="1" x14ac:dyDescent="0.25">
      <c r="A47" s="2"/>
      <c r="B47" s="4"/>
      <c r="C47" s="4"/>
      <c r="D47" s="105" t="s">
        <v>17</v>
      </c>
      <c r="E47" s="105"/>
      <c r="F47" s="106"/>
      <c r="H47" s="73">
        <f>SUM(H48:H50)</f>
        <v>12165614</v>
      </c>
    </row>
    <row r="48" spans="1:8" s="25" customFormat="1" ht="18.75" customHeight="1" x14ac:dyDescent="0.2">
      <c r="A48" s="2"/>
      <c r="B48" s="4"/>
      <c r="C48" s="4"/>
      <c r="D48" s="15"/>
      <c r="E48" s="100" t="s">
        <v>18</v>
      </c>
      <c r="F48" s="101"/>
      <c r="H48" s="74">
        <v>2020140</v>
      </c>
    </row>
    <row r="49" spans="1:8" s="25" customFormat="1" ht="18.75" customHeight="1" x14ac:dyDescent="0.2">
      <c r="A49" s="2"/>
      <c r="B49" s="4"/>
      <c r="C49" s="4"/>
      <c r="D49" s="15"/>
      <c r="E49" s="100" t="s">
        <v>164</v>
      </c>
      <c r="F49" s="101"/>
      <c r="H49" s="74">
        <v>10057108</v>
      </c>
    </row>
    <row r="50" spans="1:8" s="25" customFormat="1" ht="18.75" customHeight="1" x14ac:dyDescent="0.2">
      <c r="A50" s="2"/>
      <c r="B50" s="4"/>
      <c r="C50" s="4"/>
      <c r="D50" s="15"/>
      <c r="E50" s="100" t="s">
        <v>19</v>
      </c>
      <c r="F50" s="101"/>
      <c r="H50" s="74">
        <v>88366</v>
      </c>
    </row>
    <row r="51" spans="1:8" s="25" customFormat="1" ht="20.25" customHeight="1" x14ac:dyDescent="0.25">
      <c r="A51" s="2"/>
      <c r="B51" s="4"/>
      <c r="C51" s="4"/>
      <c r="D51" s="105" t="s">
        <v>20</v>
      </c>
      <c r="E51" s="105"/>
      <c r="F51" s="106"/>
      <c r="H51" s="73">
        <f>SUM(H52:H53)</f>
        <v>15470932</v>
      </c>
    </row>
    <row r="52" spans="1:8" s="25" customFormat="1" ht="19.5" customHeight="1" x14ac:dyDescent="0.2">
      <c r="A52" s="2"/>
      <c r="B52" s="4"/>
      <c r="C52" s="4"/>
      <c r="D52" s="15"/>
      <c r="E52" s="100" t="s">
        <v>21</v>
      </c>
      <c r="F52" s="101"/>
      <c r="H52" s="74">
        <v>3005868</v>
      </c>
    </row>
    <row r="53" spans="1:8" s="25" customFormat="1" ht="19.5" customHeight="1" x14ac:dyDescent="0.2">
      <c r="A53" s="2"/>
      <c r="B53" s="4"/>
      <c r="C53" s="4"/>
      <c r="D53" s="15"/>
      <c r="E53" s="115" t="s">
        <v>172</v>
      </c>
      <c r="F53" s="116"/>
      <c r="H53" s="74">
        <v>12465064</v>
      </c>
    </row>
    <row r="54" spans="1:8" s="25" customFormat="1" ht="18" customHeight="1" x14ac:dyDescent="0.25">
      <c r="A54" s="2"/>
      <c r="B54" s="4"/>
      <c r="C54" s="105" t="s">
        <v>137</v>
      </c>
      <c r="D54" s="105"/>
      <c r="E54" s="105"/>
      <c r="F54" s="106"/>
      <c r="H54" s="73">
        <f>SUM(H55+H59+H62+H66+H69+H75+H78+H84+H86+H88+H91+H95+H98+H101+H103+H105)</f>
        <v>1393238246</v>
      </c>
    </row>
    <row r="55" spans="1:8" s="25" customFormat="1" ht="19.5" customHeight="1" x14ac:dyDescent="0.25">
      <c r="A55" s="2"/>
      <c r="B55" s="4"/>
      <c r="C55" s="4"/>
      <c r="D55" s="105" t="s">
        <v>23</v>
      </c>
      <c r="E55" s="105"/>
      <c r="F55" s="106"/>
      <c r="H55" s="73">
        <f>H56</f>
        <v>58886875</v>
      </c>
    </row>
    <row r="56" spans="1:8" s="25" customFormat="1" ht="18.75" customHeight="1" x14ac:dyDescent="0.2">
      <c r="A56" s="2"/>
      <c r="B56" s="4"/>
      <c r="C56" s="4"/>
      <c r="D56" s="3"/>
      <c r="E56" s="100" t="s">
        <v>24</v>
      </c>
      <c r="F56" s="101"/>
      <c r="H56" s="75">
        <f>H57+H58</f>
        <v>58886875</v>
      </c>
    </row>
    <row r="57" spans="1:8" s="25" customFormat="1" ht="19.5" customHeight="1" x14ac:dyDescent="0.2">
      <c r="A57" s="2"/>
      <c r="B57" s="4"/>
      <c r="C57" s="4"/>
      <c r="D57" s="3"/>
      <c r="E57" s="15"/>
      <c r="F57" s="32" t="s">
        <v>114</v>
      </c>
      <c r="H57" s="74">
        <v>2758674</v>
      </c>
    </row>
    <row r="58" spans="1:8" s="25" customFormat="1" ht="19.5" customHeight="1" x14ac:dyDescent="0.2">
      <c r="A58" s="2"/>
      <c r="B58" s="4"/>
      <c r="C58" s="4"/>
      <c r="D58" s="3"/>
      <c r="E58" s="15"/>
      <c r="F58" s="32" t="s">
        <v>110</v>
      </c>
      <c r="H58" s="74">
        <v>56128201</v>
      </c>
    </row>
    <row r="59" spans="1:8" s="25" customFormat="1" ht="20.25" customHeight="1" x14ac:dyDescent="0.25">
      <c r="A59" s="2"/>
      <c r="B59" s="4"/>
      <c r="C59" s="4"/>
      <c r="D59" s="105" t="s">
        <v>25</v>
      </c>
      <c r="E59" s="105"/>
      <c r="F59" s="106"/>
      <c r="H59" s="73">
        <f>H60+H61</f>
        <v>34125448</v>
      </c>
    </row>
    <row r="60" spans="1:8" s="25" customFormat="1" ht="20.25" customHeight="1" x14ac:dyDescent="0.2">
      <c r="A60" s="2"/>
      <c r="B60" s="4"/>
      <c r="C60" s="4"/>
      <c r="D60" s="16"/>
      <c r="E60" s="100" t="s">
        <v>26</v>
      </c>
      <c r="F60" s="101"/>
      <c r="H60" s="74">
        <v>34124167</v>
      </c>
    </row>
    <row r="61" spans="1:8" s="25" customFormat="1" ht="20.25" customHeight="1" x14ac:dyDescent="0.2">
      <c r="A61" s="2"/>
      <c r="B61" s="4"/>
      <c r="C61" s="4"/>
      <c r="D61" s="16"/>
      <c r="E61" s="100" t="s">
        <v>115</v>
      </c>
      <c r="F61" s="101"/>
      <c r="H61" s="74">
        <v>1281</v>
      </c>
    </row>
    <row r="62" spans="1:8" s="25" customFormat="1" ht="18.75" customHeight="1" x14ac:dyDescent="0.25">
      <c r="A62" s="2"/>
      <c r="B62" s="4"/>
      <c r="C62" s="4"/>
      <c r="D62" s="105" t="s">
        <v>27</v>
      </c>
      <c r="E62" s="105"/>
      <c r="F62" s="106"/>
      <c r="H62" s="73">
        <f>SUM(H63:H65)</f>
        <v>333146834</v>
      </c>
    </row>
    <row r="63" spans="1:8" s="25" customFormat="1" ht="18.75" customHeight="1" x14ac:dyDescent="0.2">
      <c r="A63" s="2"/>
      <c r="B63" s="4"/>
      <c r="C63" s="4"/>
      <c r="D63" s="16"/>
      <c r="E63" s="100" t="s">
        <v>28</v>
      </c>
      <c r="F63" s="101"/>
      <c r="H63" s="74">
        <v>8195152</v>
      </c>
    </row>
    <row r="64" spans="1:8" s="25" customFormat="1" ht="18.75" customHeight="1" x14ac:dyDescent="0.2">
      <c r="A64" s="2"/>
      <c r="B64" s="4"/>
      <c r="C64" s="4"/>
      <c r="D64" s="16"/>
      <c r="E64" s="100" t="s">
        <v>30</v>
      </c>
      <c r="F64" s="101"/>
      <c r="H64" s="74">
        <v>321512919</v>
      </c>
    </row>
    <row r="65" spans="1:8" s="25" customFormat="1" ht="18.75" customHeight="1" x14ac:dyDescent="0.2">
      <c r="A65" s="12"/>
      <c r="B65" s="3"/>
      <c r="C65" s="3"/>
      <c r="D65" s="33"/>
      <c r="E65" s="100" t="s">
        <v>29</v>
      </c>
      <c r="F65" s="101"/>
      <c r="H65" s="74">
        <v>3438763</v>
      </c>
    </row>
    <row r="66" spans="1:8" s="25" customFormat="1" ht="18.75" customHeight="1" x14ac:dyDescent="0.25">
      <c r="A66" s="5"/>
      <c r="B66" s="6"/>
      <c r="C66" s="6"/>
      <c r="D66" s="111" t="s">
        <v>31</v>
      </c>
      <c r="E66" s="111"/>
      <c r="F66" s="112"/>
      <c r="H66" s="73">
        <f>SUM(H67:H68)</f>
        <v>1723756</v>
      </c>
    </row>
    <row r="67" spans="1:8" s="25" customFormat="1" ht="18.75" customHeight="1" x14ac:dyDescent="0.2">
      <c r="A67" s="5"/>
      <c r="B67" s="6"/>
      <c r="C67" s="6"/>
      <c r="D67" s="7"/>
      <c r="E67" s="100" t="s">
        <v>33</v>
      </c>
      <c r="F67" s="101"/>
      <c r="H67" s="74">
        <v>1723756</v>
      </c>
    </row>
    <row r="68" spans="1:8" s="25" customFormat="1" ht="18.75" customHeight="1" x14ac:dyDescent="0.2">
      <c r="A68" s="5"/>
      <c r="B68" s="6"/>
      <c r="C68" s="6"/>
      <c r="D68" s="7"/>
      <c r="E68" s="100" t="s">
        <v>32</v>
      </c>
      <c r="F68" s="101"/>
      <c r="H68" s="74">
        <v>0</v>
      </c>
    </row>
    <row r="69" spans="1:8" s="25" customFormat="1" ht="25.5" customHeight="1" x14ac:dyDescent="0.25">
      <c r="A69" s="5"/>
      <c r="B69" s="6"/>
      <c r="C69" s="6"/>
      <c r="D69" s="105" t="s">
        <v>120</v>
      </c>
      <c r="E69" s="105"/>
      <c r="F69" s="106"/>
      <c r="H69" s="73">
        <f>SUM(H70:H72)</f>
        <v>80498631</v>
      </c>
    </row>
    <row r="70" spans="1:8" s="25" customFormat="1" ht="17.25" customHeight="1" x14ac:dyDescent="0.2">
      <c r="A70" s="5"/>
      <c r="B70" s="6"/>
      <c r="C70" s="6"/>
      <c r="D70" s="7"/>
      <c r="E70" s="100" t="s">
        <v>34</v>
      </c>
      <c r="F70" s="101"/>
      <c r="H70" s="74">
        <v>6980296</v>
      </c>
    </row>
    <row r="71" spans="1:8" s="25" customFormat="1" ht="17.25" customHeight="1" x14ac:dyDescent="0.2">
      <c r="A71" s="5"/>
      <c r="B71" s="6"/>
      <c r="C71" s="6"/>
      <c r="D71" s="7"/>
      <c r="E71" s="119" t="s">
        <v>173</v>
      </c>
      <c r="F71" s="120"/>
      <c r="H71" s="74">
        <v>1770791</v>
      </c>
    </row>
    <row r="72" spans="1:8" s="25" customFormat="1" ht="17.25" customHeight="1" x14ac:dyDescent="0.2">
      <c r="A72" s="5"/>
      <c r="B72" s="6"/>
      <c r="C72" s="6"/>
      <c r="D72" s="7"/>
      <c r="E72" s="100" t="s">
        <v>35</v>
      </c>
      <c r="F72" s="101"/>
      <c r="H72" s="74">
        <f>SUM(H73:H74)</f>
        <v>71747544</v>
      </c>
    </row>
    <row r="73" spans="1:8" s="25" customFormat="1" ht="17.25" customHeight="1" x14ac:dyDescent="0.2">
      <c r="A73" s="5"/>
      <c r="B73" s="6"/>
      <c r="C73" s="6"/>
      <c r="D73" s="7"/>
      <c r="E73" s="10"/>
      <c r="F73" s="34" t="s">
        <v>165</v>
      </c>
      <c r="H73" s="74">
        <v>59774337</v>
      </c>
    </row>
    <row r="74" spans="1:8" s="25" customFormat="1" ht="17.25" customHeight="1" x14ac:dyDescent="0.2">
      <c r="A74" s="5"/>
      <c r="B74" s="6"/>
      <c r="C74" s="6"/>
      <c r="D74" s="7"/>
      <c r="E74" s="10"/>
      <c r="F74" s="35" t="s">
        <v>174</v>
      </c>
      <c r="H74" s="74">
        <v>11973207</v>
      </c>
    </row>
    <row r="75" spans="1:8" s="25" customFormat="1" ht="16.5" customHeight="1" x14ac:dyDescent="0.25">
      <c r="A75" s="5"/>
      <c r="B75" s="6"/>
      <c r="C75" s="6"/>
      <c r="D75" s="105" t="s">
        <v>117</v>
      </c>
      <c r="E75" s="105"/>
      <c r="F75" s="106"/>
      <c r="H75" s="73">
        <f>SUM(H76:H77)</f>
        <v>496503171</v>
      </c>
    </row>
    <row r="76" spans="1:8" s="25" customFormat="1" ht="16.5" customHeight="1" x14ac:dyDescent="0.2">
      <c r="A76" s="5"/>
      <c r="B76" s="6"/>
      <c r="C76" s="6"/>
      <c r="D76" s="7"/>
      <c r="E76" s="100" t="s">
        <v>36</v>
      </c>
      <c r="F76" s="101"/>
      <c r="H76" s="74">
        <v>18942320</v>
      </c>
    </row>
    <row r="77" spans="1:8" s="25" customFormat="1" ht="16.5" customHeight="1" x14ac:dyDescent="0.2">
      <c r="A77" s="5"/>
      <c r="B77" s="6"/>
      <c r="C77" s="6"/>
      <c r="D77" s="8"/>
      <c r="E77" s="100" t="s">
        <v>37</v>
      </c>
      <c r="F77" s="101"/>
      <c r="H77" s="74">
        <v>477560851</v>
      </c>
    </row>
    <row r="78" spans="1:8" s="25" customFormat="1" ht="18.75" customHeight="1" x14ac:dyDescent="0.25">
      <c r="A78" s="5"/>
      <c r="B78" s="6"/>
      <c r="C78" s="6"/>
      <c r="D78" s="111" t="s">
        <v>38</v>
      </c>
      <c r="E78" s="111"/>
      <c r="F78" s="112"/>
      <c r="H78" s="73">
        <f>H79+H83</f>
        <v>824910</v>
      </c>
    </row>
    <row r="79" spans="1:8" s="25" customFormat="1" ht="17.25" customHeight="1" x14ac:dyDescent="0.2">
      <c r="A79" s="5"/>
      <c r="B79" s="6"/>
      <c r="C79" s="6"/>
      <c r="D79" s="10"/>
      <c r="E79" s="9" t="s">
        <v>39</v>
      </c>
      <c r="F79" s="36"/>
      <c r="H79" s="74">
        <f>SUM(H80:H82)</f>
        <v>824909</v>
      </c>
    </row>
    <row r="80" spans="1:8" s="25" customFormat="1" ht="17.25" customHeight="1" x14ac:dyDescent="0.2">
      <c r="A80" s="5"/>
      <c r="B80" s="6"/>
      <c r="C80" s="6"/>
      <c r="D80" s="10"/>
      <c r="E80" s="9"/>
      <c r="F80" s="37" t="s">
        <v>106</v>
      </c>
      <c r="H80" s="74">
        <v>150809</v>
      </c>
    </row>
    <row r="81" spans="1:8" s="25" customFormat="1" ht="17.25" customHeight="1" x14ac:dyDescent="0.2">
      <c r="A81" s="5"/>
      <c r="B81" s="6"/>
      <c r="C81" s="6"/>
      <c r="D81" s="10"/>
      <c r="E81" s="9"/>
      <c r="F81" s="37" t="s">
        <v>107</v>
      </c>
      <c r="H81" s="74">
        <v>201000</v>
      </c>
    </row>
    <row r="82" spans="1:8" s="25" customFormat="1" ht="17.25" customHeight="1" x14ac:dyDescent="0.2">
      <c r="A82" s="5"/>
      <c r="B82" s="6"/>
      <c r="C82" s="6"/>
      <c r="D82" s="10"/>
      <c r="E82" s="9"/>
      <c r="F82" s="37" t="s">
        <v>16</v>
      </c>
      <c r="H82" s="74">
        <v>473100</v>
      </c>
    </row>
    <row r="83" spans="1:8" s="25" customFormat="1" ht="17.25" customHeight="1" x14ac:dyDescent="0.2">
      <c r="A83" s="5"/>
      <c r="B83" s="6"/>
      <c r="C83" s="6"/>
      <c r="D83" s="10"/>
      <c r="E83" s="117" t="s">
        <v>158</v>
      </c>
      <c r="F83" s="118"/>
      <c r="H83" s="74">
        <v>1</v>
      </c>
    </row>
    <row r="84" spans="1:8" s="25" customFormat="1" ht="17.25" customHeight="1" x14ac:dyDescent="0.25">
      <c r="A84" s="5"/>
      <c r="B84" s="6"/>
      <c r="C84" s="6"/>
      <c r="D84" s="103" t="s">
        <v>185</v>
      </c>
      <c r="E84" s="103"/>
      <c r="F84" s="104"/>
      <c r="H84" s="73">
        <f>H85</f>
        <v>28216250</v>
      </c>
    </row>
    <row r="85" spans="1:8" s="25" customFormat="1" ht="17.25" customHeight="1" x14ac:dyDescent="0.2">
      <c r="A85" s="5"/>
      <c r="B85" s="38"/>
      <c r="C85" s="6"/>
      <c r="D85" s="7"/>
      <c r="E85" s="100" t="s">
        <v>40</v>
      </c>
      <c r="F85" s="101"/>
      <c r="H85" s="74">
        <v>28216250</v>
      </c>
    </row>
    <row r="86" spans="1:8" s="25" customFormat="1" ht="17.25" customHeight="1" x14ac:dyDescent="0.25">
      <c r="A86" s="5"/>
      <c r="B86" s="6"/>
      <c r="C86" s="4"/>
      <c r="D86" s="105" t="s">
        <v>118</v>
      </c>
      <c r="E86" s="105"/>
      <c r="F86" s="106"/>
      <c r="H86" s="73">
        <f>H87</f>
        <v>522557</v>
      </c>
    </row>
    <row r="87" spans="1:8" s="25" customFormat="1" ht="17.25" customHeight="1" x14ac:dyDescent="0.2">
      <c r="A87" s="5"/>
      <c r="B87" s="6"/>
      <c r="C87" s="4"/>
      <c r="D87" s="7"/>
      <c r="E87" s="100" t="s">
        <v>41</v>
      </c>
      <c r="F87" s="101"/>
      <c r="H87" s="74">
        <v>522557</v>
      </c>
    </row>
    <row r="88" spans="1:8" s="25" customFormat="1" ht="17.25" customHeight="1" x14ac:dyDescent="0.25">
      <c r="A88" s="5"/>
      <c r="B88" s="6"/>
      <c r="C88" s="4"/>
      <c r="D88" s="111" t="s">
        <v>42</v>
      </c>
      <c r="E88" s="111"/>
      <c r="F88" s="112"/>
      <c r="H88" s="73">
        <f>SUM(H89:H90)</f>
        <v>74891442</v>
      </c>
    </row>
    <row r="89" spans="1:8" s="25" customFormat="1" ht="17.25" customHeight="1" x14ac:dyDescent="0.2">
      <c r="A89" s="5"/>
      <c r="B89" s="6"/>
      <c r="C89" s="4"/>
      <c r="D89" s="7"/>
      <c r="E89" s="100" t="s">
        <v>43</v>
      </c>
      <c r="F89" s="101"/>
      <c r="H89" s="74">
        <v>745912</v>
      </c>
    </row>
    <row r="90" spans="1:8" s="25" customFormat="1" ht="17.25" customHeight="1" x14ac:dyDescent="0.2">
      <c r="A90" s="5"/>
      <c r="B90" s="6"/>
      <c r="C90" s="4"/>
      <c r="D90" s="7"/>
      <c r="E90" s="100" t="s">
        <v>44</v>
      </c>
      <c r="F90" s="101"/>
      <c r="H90" s="74">
        <v>74145530</v>
      </c>
    </row>
    <row r="91" spans="1:8" s="25" customFormat="1" ht="17.25" customHeight="1" x14ac:dyDescent="0.25">
      <c r="A91" s="5"/>
      <c r="B91" s="6"/>
      <c r="C91" s="4"/>
      <c r="D91" s="111" t="s">
        <v>17</v>
      </c>
      <c r="E91" s="111"/>
      <c r="F91" s="112"/>
      <c r="H91" s="73">
        <f>SUM(H92:H94)</f>
        <v>5049769</v>
      </c>
    </row>
    <row r="92" spans="1:8" s="25" customFormat="1" ht="17.25" customHeight="1" x14ac:dyDescent="0.2">
      <c r="A92" s="5"/>
      <c r="B92" s="6"/>
      <c r="C92" s="4"/>
      <c r="D92" s="17"/>
      <c r="E92" s="115" t="s">
        <v>175</v>
      </c>
      <c r="F92" s="116"/>
      <c r="H92" s="74">
        <v>639369</v>
      </c>
    </row>
    <row r="93" spans="1:8" s="25" customFormat="1" ht="17.25" customHeight="1" x14ac:dyDescent="0.2">
      <c r="A93" s="5"/>
      <c r="B93" s="6"/>
      <c r="C93" s="4"/>
      <c r="D93" s="17"/>
      <c r="E93" s="10" t="s">
        <v>159</v>
      </c>
      <c r="F93" s="37"/>
      <c r="H93" s="74">
        <v>4381492</v>
      </c>
    </row>
    <row r="94" spans="1:8" s="25" customFormat="1" ht="17.25" customHeight="1" x14ac:dyDescent="0.2">
      <c r="A94" s="5"/>
      <c r="B94" s="6"/>
      <c r="C94" s="4"/>
      <c r="D94" s="7"/>
      <c r="E94" s="100" t="s">
        <v>108</v>
      </c>
      <c r="F94" s="101"/>
      <c r="H94" s="74">
        <v>28908</v>
      </c>
    </row>
    <row r="95" spans="1:8" s="25" customFormat="1" ht="15.75" customHeight="1" x14ac:dyDescent="0.25">
      <c r="A95" s="5"/>
      <c r="B95" s="6"/>
      <c r="C95" s="4"/>
      <c r="D95" s="111" t="s">
        <v>45</v>
      </c>
      <c r="E95" s="111"/>
      <c r="F95" s="112"/>
      <c r="H95" s="73">
        <f>SUM(H96:H97)</f>
        <v>8672100</v>
      </c>
    </row>
    <row r="96" spans="1:8" s="25" customFormat="1" ht="15.75" customHeight="1" x14ac:dyDescent="0.2">
      <c r="A96" s="5"/>
      <c r="B96" s="6"/>
      <c r="C96" s="4"/>
      <c r="D96" s="7"/>
      <c r="E96" s="100" t="s">
        <v>46</v>
      </c>
      <c r="F96" s="101"/>
      <c r="H96" s="74">
        <v>6700706</v>
      </c>
    </row>
    <row r="97" spans="1:8" s="25" customFormat="1" ht="15.75" customHeight="1" x14ac:dyDescent="0.2">
      <c r="A97" s="5"/>
      <c r="B97" s="6"/>
      <c r="C97" s="4"/>
      <c r="D97" s="7"/>
      <c r="E97" s="100" t="s">
        <v>47</v>
      </c>
      <c r="F97" s="101"/>
      <c r="H97" s="74">
        <v>1971394</v>
      </c>
    </row>
    <row r="98" spans="1:8" s="25" customFormat="1" ht="15.75" customHeight="1" x14ac:dyDescent="0.25">
      <c r="A98" s="5"/>
      <c r="B98" s="6"/>
      <c r="C98" s="4"/>
      <c r="D98" s="111" t="s">
        <v>22</v>
      </c>
      <c r="E98" s="111"/>
      <c r="F98" s="112"/>
      <c r="H98" s="73">
        <f>H99+H100</f>
        <v>7839076</v>
      </c>
    </row>
    <row r="99" spans="1:8" s="25" customFormat="1" ht="15.75" customHeight="1" x14ac:dyDescent="0.2">
      <c r="A99" s="5"/>
      <c r="B99" s="6"/>
      <c r="C99" s="4"/>
      <c r="D99" s="7"/>
      <c r="E99" s="100" t="s">
        <v>48</v>
      </c>
      <c r="F99" s="101"/>
      <c r="H99" s="74">
        <v>2665556</v>
      </c>
    </row>
    <row r="100" spans="1:8" s="25" customFormat="1" ht="15.75" customHeight="1" x14ac:dyDescent="0.2">
      <c r="A100" s="5"/>
      <c r="B100" s="6"/>
      <c r="C100" s="4"/>
      <c r="D100" s="7"/>
      <c r="E100" s="100" t="s">
        <v>109</v>
      </c>
      <c r="F100" s="101"/>
      <c r="H100" s="74">
        <v>5173520</v>
      </c>
    </row>
    <row r="101" spans="1:8" s="25" customFormat="1" ht="15.75" customHeight="1" x14ac:dyDescent="0.25">
      <c r="A101" s="5"/>
      <c r="B101" s="6"/>
      <c r="C101" s="4"/>
      <c r="D101" s="111" t="s">
        <v>20</v>
      </c>
      <c r="E101" s="111"/>
      <c r="F101" s="112"/>
      <c r="H101" s="73">
        <f>H102</f>
        <v>18632928</v>
      </c>
    </row>
    <row r="102" spans="1:8" s="25" customFormat="1" ht="15.75" customHeight="1" x14ac:dyDescent="0.2">
      <c r="A102" s="5"/>
      <c r="B102" s="6"/>
      <c r="C102" s="4"/>
      <c r="D102" s="7"/>
      <c r="E102" s="100" t="s">
        <v>160</v>
      </c>
      <c r="F102" s="101"/>
      <c r="H102" s="74">
        <v>18632928</v>
      </c>
    </row>
    <row r="103" spans="1:8" s="25" customFormat="1" ht="15.75" customHeight="1" x14ac:dyDescent="0.25">
      <c r="A103" s="5"/>
      <c r="B103" s="6"/>
      <c r="C103" s="4"/>
      <c r="D103" s="111" t="s">
        <v>121</v>
      </c>
      <c r="E103" s="111"/>
      <c r="F103" s="112"/>
      <c r="H103" s="73">
        <f>H104</f>
        <v>69815128</v>
      </c>
    </row>
    <row r="104" spans="1:8" s="25" customFormat="1" ht="15.75" customHeight="1" x14ac:dyDescent="0.2">
      <c r="A104" s="5"/>
      <c r="B104" s="6"/>
      <c r="C104" s="4"/>
      <c r="D104" s="7"/>
      <c r="E104" s="100" t="s">
        <v>49</v>
      </c>
      <c r="F104" s="101"/>
      <c r="H104" s="74">
        <v>69815128</v>
      </c>
    </row>
    <row r="105" spans="1:8" s="25" customFormat="1" ht="17.25" customHeight="1" x14ac:dyDescent="0.25">
      <c r="A105" s="5"/>
      <c r="B105" s="6"/>
      <c r="C105" s="4"/>
      <c r="D105" s="105" t="s">
        <v>50</v>
      </c>
      <c r="E105" s="105"/>
      <c r="F105" s="106"/>
      <c r="H105" s="73">
        <f>SUM(H106:H110)</f>
        <v>173889371</v>
      </c>
    </row>
    <row r="106" spans="1:8" s="25" customFormat="1" ht="17.25" customHeight="1" x14ac:dyDescent="0.2">
      <c r="A106" s="5"/>
      <c r="B106" s="6"/>
      <c r="C106" s="4"/>
      <c r="D106" s="16"/>
      <c r="E106" s="100" t="s">
        <v>51</v>
      </c>
      <c r="F106" s="101"/>
      <c r="H106" s="74">
        <v>68381329</v>
      </c>
    </row>
    <row r="107" spans="1:8" s="25" customFormat="1" ht="17.25" customHeight="1" x14ac:dyDescent="0.2">
      <c r="A107" s="5"/>
      <c r="B107" s="6"/>
      <c r="C107" s="4"/>
      <c r="D107" s="16"/>
      <c r="E107" s="100" t="s">
        <v>52</v>
      </c>
      <c r="F107" s="101"/>
      <c r="H107" s="74">
        <v>90172269</v>
      </c>
    </row>
    <row r="108" spans="1:8" s="25" customFormat="1" ht="17.25" customHeight="1" x14ac:dyDescent="0.2">
      <c r="A108" s="5"/>
      <c r="B108" s="6"/>
      <c r="C108" s="4"/>
      <c r="D108" s="7"/>
      <c r="E108" s="100" t="s">
        <v>53</v>
      </c>
      <c r="F108" s="101"/>
      <c r="H108" s="74">
        <v>4293354</v>
      </c>
    </row>
    <row r="109" spans="1:8" s="25" customFormat="1" ht="17.25" customHeight="1" x14ac:dyDescent="0.2">
      <c r="A109" s="5"/>
      <c r="B109" s="6"/>
      <c r="C109" s="4"/>
      <c r="D109" s="7"/>
      <c r="E109" s="100" t="s">
        <v>54</v>
      </c>
      <c r="F109" s="101"/>
      <c r="H109" s="74">
        <v>6490609</v>
      </c>
    </row>
    <row r="110" spans="1:8" s="25" customFormat="1" ht="17.25" customHeight="1" x14ac:dyDescent="0.2">
      <c r="A110" s="5"/>
      <c r="B110" s="6"/>
      <c r="C110" s="4"/>
      <c r="D110" s="7"/>
      <c r="E110" s="100" t="s">
        <v>116</v>
      </c>
      <c r="F110" s="101"/>
      <c r="H110" s="74">
        <v>4551810</v>
      </c>
    </row>
    <row r="111" spans="1:8" s="25" customFormat="1" ht="17.25" customHeight="1" x14ac:dyDescent="0.25">
      <c r="A111" s="5"/>
      <c r="B111" s="6"/>
      <c r="C111" s="105" t="s">
        <v>138</v>
      </c>
      <c r="D111" s="105"/>
      <c r="E111" s="105"/>
      <c r="F111" s="106"/>
      <c r="H111" s="73">
        <f>H112+H114+H119+H124</f>
        <v>163993916</v>
      </c>
    </row>
    <row r="112" spans="1:8" s="25" customFormat="1" ht="17.25" customHeight="1" x14ac:dyDescent="0.25">
      <c r="A112" s="5"/>
      <c r="B112" s="6"/>
      <c r="C112" s="14"/>
      <c r="D112" s="105" t="s">
        <v>55</v>
      </c>
      <c r="E112" s="105"/>
      <c r="F112" s="106"/>
      <c r="H112" s="73">
        <f>H113</f>
        <v>4804782</v>
      </c>
    </row>
    <row r="113" spans="1:8" s="25" customFormat="1" ht="17.25" customHeight="1" x14ac:dyDescent="0.2">
      <c r="A113" s="5"/>
      <c r="B113" s="6"/>
      <c r="C113" s="14"/>
      <c r="D113" s="7"/>
      <c r="E113" s="115" t="s">
        <v>56</v>
      </c>
      <c r="F113" s="116"/>
      <c r="H113" s="74">
        <v>4804782</v>
      </c>
    </row>
    <row r="114" spans="1:8" s="25" customFormat="1" ht="18" customHeight="1" x14ac:dyDescent="0.25">
      <c r="A114" s="5"/>
      <c r="B114" s="6"/>
      <c r="C114" s="14"/>
      <c r="D114" s="105" t="s">
        <v>57</v>
      </c>
      <c r="E114" s="105"/>
      <c r="F114" s="106"/>
      <c r="H114" s="73">
        <f>SUM(H115:H118)</f>
        <v>140156925</v>
      </c>
    </row>
    <row r="115" spans="1:8" s="25" customFormat="1" ht="30" customHeight="1" x14ac:dyDescent="0.2">
      <c r="A115" s="5"/>
      <c r="B115" s="6"/>
      <c r="C115" s="14"/>
      <c r="D115" s="7"/>
      <c r="E115" s="100" t="s">
        <v>122</v>
      </c>
      <c r="F115" s="101"/>
      <c r="H115" s="74">
        <v>17716179</v>
      </c>
    </row>
    <row r="116" spans="1:8" s="25" customFormat="1" ht="18" customHeight="1" x14ac:dyDescent="0.2">
      <c r="A116" s="5"/>
      <c r="B116" s="6"/>
      <c r="C116" s="14"/>
      <c r="D116" s="7"/>
      <c r="E116" s="100" t="s">
        <v>58</v>
      </c>
      <c r="F116" s="101"/>
      <c r="H116" s="74">
        <v>28952738</v>
      </c>
    </row>
    <row r="117" spans="1:8" s="25" customFormat="1" ht="18" customHeight="1" x14ac:dyDescent="0.2">
      <c r="A117" s="12"/>
      <c r="B117" s="6"/>
      <c r="C117" s="14"/>
      <c r="D117" s="7"/>
      <c r="E117" s="100" t="s">
        <v>59</v>
      </c>
      <c r="F117" s="101"/>
      <c r="H117" s="74">
        <v>59218464</v>
      </c>
    </row>
    <row r="118" spans="1:8" s="25" customFormat="1" ht="18" customHeight="1" x14ac:dyDescent="0.2">
      <c r="A118" s="12"/>
      <c r="B118" s="6"/>
      <c r="C118" s="14"/>
      <c r="D118" s="7"/>
      <c r="E118" s="100" t="s">
        <v>60</v>
      </c>
      <c r="F118" s="101"/>
      <c r="H118" s="74">
        <v>34269544</v>
      </c>
    </row>
    <row r="119" spans="1:8" s="25" customFormat="1" ht="18" customHeight="1" x14ac:dyDescent="0.25">
      <c r="A119" s="5"/>
      <c r="B119" s="6"/>
      <c r="C119" s="14"/>
      <c r="D119" s="105" t="s">
        <v>123</v>
      </c>
      <c r="E119" s="105"/>
      <c r="F119" s="106"/>
      <c r="H119" s="73">
        <f>SUM(H120:H123)</f>
        <v>7034637</v>
      </c>
    </row>
    <row r="120" spans="1:8" s="25" customFormat="1" ht="18" customHeight="1" x14ac:dyDescent="0.2">
      <c r="A120" s="5"/>
      <c r="B120" s="3"/>
      <c r="C120" s="14"/>
      <c r="D120" s="7"/>
      <c r="E120" s="9" t="s">
        <v>124</v>
      </c>
      <c r="F120" s="36"/>
      <c r="H120" s="74">
        <v>1641850</v>
      </c>
    </row>
    <row r="121" spans="1:8" s="25" customFormat="1" ht="18" customHeight="1" x14ac:dyDescent="0.2">
      <c r="A121" s="5"/>
      <c r="B121" s="3"/>
      <c r="C121" s="3"/>
      <c r="D121" s="3"/>
      <c r="E121" s="9" t="s">
        <v>125</v>
      </c>
      <c r="F121" s="36"/>
      <c r="H121" s="74">
        <v>1307282</v>
      </c>
    </row>
    <row r="122" spans="1:8" s="25" customFormat="1" ht="18" customHeight="1" x14ac:dyDescent="0.2">
      <c r="A122" s="5"/>
      <c r="B122" s="6"/>
      <c r="C122" s="3"/>
      <c r="D122" s="3"/>
      <c r="E122" s="9" t="s">
        <v>126</v>
      </c>
      <c r="F122" s="36"/>
      <c r="H122" s="74">
        <v>1144900</v>
      </c>
    </row>
    <row r="123" spans="1:8" s="25" customFormat="1" ht="18" customHeight="1" x14ac:dyDescent="0.2">
      <c r="A123" s="5"/>
      <c r="B123" s="6"/>
      <c r="C123" s="14"/>
      <c r="D123" s="7"/>
      <c r="E123" s="100" t="s">
        <v>61</v>
      </c>
      <c r="F123" s="101"/>
      <c r="H123" s="74">
        <v>2940605</v>
      </c>
    </row>
    <row r="124" spans="1:8" s="25" customFormat="1" ht="18" customHeight="1" x14ac:dyDescent="0.25">
      <c r="A124" s="5"/>
      <c r="B124" s="6"/>
      <c r="C124" s="14"/>
      <c r="D124" s="105" t="s">
        <v>176</v>
      </c>
      <c r="E124" s="105"/>
      <c r="F124" s="106"/>
      <c r="H124" s="73">
        <f>SUM(H125:H134)</f>
        <v>11997572</v>
      </c>
    </row>
    <row r="125" spans="1:8" s="25" customFormat="1" ht="18" customHeight="1" x14ac:dyDescent="0.2">
      <c r="A125" s="5"/>
      <c r="B125" s="6"/>
      <c r="C125" s="14"/>
      <c r="D125" s="16"/>
      <c r="E125" s="9" t="s">
        <v>62</v>
      </c>
      <c r="F125" s="30"/>
      <c r="H125" s="74">
        <v>4211406</v>
      </c>
    </row>
    <row r="126" spans="1:8" s="25" customFormat="1" ht="18" customHeight="1" x14ac:dyDescent="0.2">
      <c r="A126" s="5"/>
      <c r="B126" s="6"/>
      <c r="C126" s="14"/>
      <c r="D126" s="16"/>
      <c r="E126" s="9" t="s">
        <v>63</v>
      </c>
      <c r="F126" s="30"/>
      <c r="H126" s="74">
        <v>1412455</v>
      </c>
    </row>
    <row r="127" spans="1:8" s="25" customFormat="1" ht="18" customHeight="1" x14ac:dyDescent="0.2">
      <c r="A127" s="5"/>
      <c r="B127" s="6"/>
      <c r="C127" s="14"/>
      <c r="D127" s="16"/>
      <c r="E127" s="9" t="s">
        <v>64</v>
      </c>
      <c r="F127" s="30"/>
      <c r="H127" s="74">
        <v>1432849</v>
      </c>
    </row>
    <row r="128" spans="1:8" s="25" customFormat="1" ht="18" customHeight="1" x14ac:dyDescent="0.2">
      <c r="A128" s="5"/>
      <c r="B128" s="6"/>
      <c r="C128" s="14"/>
      <c r="D128" s="16"/>
      <c r="E128" s="9" t="s">
        <v>65</v>
      </c>
      <c r="F128" s="30"/>
      <c r="H128" s="74">
        <v>1287645</v>
      </c>
    </row>
    <row r="129" spans="1:8" s="25" customFormat="1" ht="18" customHeight="1" x14ac:dyDescent="0.2">
      <c r="A129" s="5"/>
      <c r="B129" s="6"/>
      <c r="C129" s="14"/>
      <c r="D129" s="16"/>
      <c r="E129" s="9" t="s">
        <v>66</v>
      </c>
      <c r="F129" s="30"/>
      <c r="H129" s="74">
        <v>1822153</v>
      </c>
    </row>
    <row r="130" spans="1:8" s="25" customFormat="1" ht="18" customHeight="1" x14ac:dyDescent="0.2">
      <c r="A130" s="5"/>
      <c r="B130" s="6"/>
      <c r="C130" s="14"/>
      <c r="D130" s="16"/>
      <c r="E130" s="9" t="s">
        <v>67</v>
      </c>
      <c r="F130" s="30"/>
      <c r="H130" s="74">
        <v>590139</v>
      </c>
    </row>
    <row r="131" spans="1:8" s="25" customFormat="1" ht="18" customHeight="1" x14ac:dyDescent="0.2">
      <c r="A131" s="2"/>
      <c r="B131" s="6"/>
      <c r="C131" s="6"/>
      <c r="D131" s="7"/>
      <c r="E131" s="9" t="s">
        <v>68</v>
      </c>
      <c r="F131" s="36"/>
      <c r="H131" s="74">
        <v>183579</v>
      </c>
    </row>
    <row r="132" spans="1:8" s="25" customFormat="1" ht="18" customHeight="1" x14ac:dyDescent="0.2">
      <c r="A132" s="2"/>
      <c r="B132" s="6"/>
      <c r="C132" s="6"/>
      <c r="D132" s="7"/>
      <c r="E132" s="9" t="s">
        <v>69</v>
      </c>
      <c r="F132" s="36"/>
      <c r="H132" s="74">
        <v>510331</v>
      </c>
    </row>
    <row r="133" spans="1:8" s="25" customFormat="1" ht="18" customHeight="1" x14ac:dyDescent="0.2">
      <c r="A133" s="5"/>
      <c r="B133" s="6"/>
      <c r="C133" s="6"/>
      <c r="D133" s="7"/>
      <c r="E133" s="9" t="s">
        <v>70</v>
      </c>
      <c r="F133" s="36"/>
      <c r="H133" s="74">
        <v>328167</v>
      </c>
    </row>
    <row r="134" spans="1:8" s="25" customFormat="1" ht="18" customHeight="1" x14ac:dyDescent="0.2">
      <c r="A134" s="5"/>
      <c r="B134" s="4"/>
      <c r="C134" s="6"/>
      <c r="D134" s="7"/>
      <c r="E134" s="9" t="s">
        <v>71</v>
      </c>
      <c r="F134" s="36"/>
      <c r="H134" s="74">
        <v>218848</v>
      </c>
    </row>
    <row r="135" spans="1:8" s="25" customFormat="1" ht="17.25" customHeight="1" x14ac:dyDescent="0.25">
      <c r="A135" s="5"/>
      <c r="B135" s="4"/>
      <c r="C135" s="105" t="s">
        <v>139</v>
      </c>
      <c r="D135" s="105"/>
      <c r="E135" s="105"/>
      <c r="F135" s="106"/>
      <c r="H135" s="73">
        <v>1</v>
      </c>
    </row>
    <row r="136" spans="1:8" s="25" customFormat="1" ht="21" customHeight="1" x14ac:dyDescent="0.25">
      <c r="A136" s="5"/>
      <c r="B136" s="16"/>
      <c r="C136" s="105" t="s">
        <v>140</v>
      </c>
      <c r="D136" s="105"/>
      <c r="E136" s="105"/>
      <c r="F136" s="106"/>
      <c r="H136" s="73">
        <v>21049879</v>
      </c>
    </row>
    <row r="137" spans="1:8" s="25" customFormat="1" ht="29.25" customHeight="1" x14ac:dyDescent="0.25">
      <c r="A137" s="5"/>
      <c r="B137" s="16"/>
      <c r="C137" s="105" t="s">
        <v>141</v>
      </c>
      <c r="D137" s="105"/>
      <c r="E137" s="105"/>
      <c r="F137" s="106"/>
      <c r="H137" s="73">
        <v>1</v>
      </c>
    </row>
    <row r="138" spans="1:8" s="43" customFormat="1" x14ac:dyDescent="0.2">
      <c r="A138" s="39"/>
      <c r="B138" s="40"/>
      <c r="C138" s="40"/>
      <c r="D138" s="40"/>
      <c r="E138" s="40"/>
      <c r="F138" s="41"/>
      <c r="G138" s="42"/>
      <c r="H138" s="65"/>
    </row>
    <row r="139" spans="1:8" s="31" customFormat="1" x14ac:dyDescent="0.2">
      <c r="A139" s="27"/>
      <c r="B139" s="28"/>
      <c r="C139" s="28"/>
      <c r="D139" s="28"/>
      <c r="E139" s="28"/>
      <c r="F139" s="29"/>
      <c r="H139" s="64"/>
    </row>
    <row r="140" spans="1:8" s="28" customFormat="1" ht="15" x14ac:dyDescent="0.25">
      <c r="A140" s="5"/>
      <c r="B140" s="105" t="s">
        <v>72</v>
      </c>
      <c r="C140" s="105"/>
      <c r="D140" s="105"/>
      <c r="E140" s="105"/>
      <c r="F140" s="106"/>
      <c r="H140" s="57">
        <f>H141+H144</f>
        <v>112700000</v>
      </c>
    </row>
    <row r="141" spans="1:8" s="25" customFormat="1" ht="23.25" customHeight="1" x14ac:dyDescent="0.25">
      <c r="A141" s="5"/>
      <c r="B141" s="13"/>
      <c r="C141" s="113" t="s">
        <v>142</v>
      </c>
      <c r="D141" s="113"/>
      <c r="E141" s="113"/>
      <c r="F141" s="114"/>
      <c r="H141" s="76">
        <f>SUM(H142:H143)</f>
        <v>112700000</v>
      </c>
    </row>
    <row r="142" spans="1:8" s="25" customFormat="1" ht="15" customHeight="1" x14ac:dyDescent="0.2">
      <c r="A142" s="5"/>
      <c r="B142" s="13"/>
      <c r="C142" s="18"/>
      <c r="D142" s="100" t="s">
        <v>177</v>
      </c>
      <c r="E142" s="100"/>
      <c r="F142" s="101"/>
      <c r="H142" s="59">
        <v>112700000</v>
      </c>
    </row>
    <row r="143" spans="1:8" s="25" customFormat="1" ht="15" x14ac:dyDescent="0.2">
      <c r="A143" s="5"/>
      <c r="B143" s="13"/>
      <c r="C143" s="18"/>
      <c r="D143" s="100" t="s">
        <v>178</v>
      </c>
      <c r="E143" s="100"/>
      <c r="F143" s="101"/>
      <c r="H143" s="93">
        <v>0</v>
      </c>
    </row>
    <row r="144" spans="1:8" s="25" customFormat="1" ht="33" customHeight="1" x14ac:dyDescent="0.25">
      <c r="A144" s="5"/>
      <c r="B144" s="13"/>
      <c r="C144" s="105" t="s">
        <v>161</v>
      </c>
      <c r="D144" s="105"/>
      <c r="E144" s="105"/>
      <c r="F144" s="106"/>
      <c r="H144" s="94">
        <v>0</v>
      </c>
    </row>
    <row r="145" spans="1:8" s="28" customFormat="1" x14ac:dyDescent="0.2">
      <c r="A145" s="27"/>
      <c r="F145" s="29"/>
      <c r="H145" s="63"/>
    </row>
    <row r="146" spans="1:8" s="28" customFormat="1" ht="18.75" customHeight="1" x14ac:dyDescent="0.25">
      <c r="A146" s="5"/>
      <c r="B146" s="105" t="s">
        <v>73</v>
      </c>
      <c r="C146" s="105"/>
      <c r="D146" s="105"/>
      <c r="E146" s="105"/>
      <c r="F146" s="106"/>
      <c r="H146" s="71">
        <f>H147+H152+H153+H154</f>
        <v>17443091</v>
      </c>
    </row>
    <row r="147" spans="1:8" ht="18.75" customHeight="1" x14ac:dyDescent="0.25">
      <c r="A147" s="5"/>
      <c r="B147" s="6"/>
      <c r="C147" s="105" t="s">
        <v>143</v>
      </c>
      <c r="D147" s="105"/>
      <c r="E147" s="105"/>
      <c r="F147" s="106"/>
      <c r="H147" s="57">
        <f>SUM(H148:H151)</f>
        <v>17342958</v>
      </c>
    </row>
    <row r="148" spans="1:8" s="25" customFormat="1" ht="18.75" customHeight="1" x14ac:dyDescent="0.2">
      <c r="A148" s="5"/>
      <c r="B148" s="6"/>
      <c r="C148" s="6"/>
      <c r="D148" s="100" t="s">
        <v>80</v>
      </c>
      <c r="E148" s="100"/>
      <c r="F148" s="101"/>
      <c r="H148" s="77">
        <v>10832107</v>
      </c>
    </row>
    <row r="149" spans="1:8" s="25" customFormat="1" ht="18.75" customHeight="1" x14ac:dyDescent="0.2">
      <c r="A149" s="5"/>
      <c r="B149" s="6"/>
      <c r="C149" s="6"/>
      <c r="D149" s="100" t="s">
        <v>81</v>
      </c>
      <c r="E149" s="100"/>
      <c r="F149" s="101"/>
      <c r="H149" s="92">
        <v>0</v>
      </c>
    </row>
    <row r="150" spans="1:8" s="25" customFormat="1" ht="18.75" customHeight="1" x14ac:dyDescent="0.2">
      <c r="A150" s="5"/>
      <c r="B150" s="6"/>
      <c r="C150" s="6"/>
      <c r="D150" s="100" t="s">
        <v>82</v>
      </c>
      <c r="E150" s="100"/>
      <c r="F150" s="101"/>
      <c r="H150" s="92">
        <v>0</v>
      </c>
    </row>
    <row r="151" spans="1:8" s="25" customFormat="1" ht="18.75" customHeight="1" x14ac:dyDescent="0.2">
      <c r="A151" s="5"/>
      <c r="B151" s="6"/>
      <c r="C151" s="6"/>
      <c r="D151" s="100" t="s">
        <v>83</v>
      </c>
      <c r="E151" s="100"/>
      <c r="F151" s="101"/>
      <c r="H151" s="72">
        <v>6510851</v>
      </c>
    </row>
    <row r="152" spans="1:8" ht="18.75" customHeight="1" x14ac:dyDescent="0.2">
      <c r="A152" s="5"/>
      <c r="B152" s="6"/>
      <c r="C152" s="108" t="s">
        <v>144</v>
      </c>
      <c r="D152" s="108"/>
      <c r="E152" s="108"/>
      <c r="F152" s="109"/>
      <c r="H152" s="92">
        <v>0</v>
      </c>
    </row>
    <row r="153" spans="1:8" ht="18.75" customHeight="1" x14ac:dyDescent="0.2">
      <c r="A153" s="2"/>
      <c r="B153" s="6"/>
      <c r="C153" s="108" t="s">
        <v>145</v>
      </c>
      <c r="D153" s="108"/>
      <c r="E153" s="108"/>
      <c r="F153" s="109"/>
      <c r="H153" s="72">
        <v>100133</v>
      </c>
    </row>
    <row r="154" spans="1:8" ht="54" customHeight="1" x14ac:dyDescent="0.2">
      <c r="A154" s="2"/>
      <c r="B154" s="6"/>
      <c r="C154" s="105" t="s">
        <v>146</v>
      </c>
      <c r="D154" s="105"/>
      <c r="E154" s="105"/>
      <c r="F154" s="106"/>
      <c r="H154" s="92">
        <v>0</v>
      </c>
    </row>
    <row r="155" spans="1:8" s="25" customFormat="1" x14ac:dyDescent="0.2">
      <c r="A155" s="27"/>
      <c r="B155" s="28"/>
      <c r="C155" s="28"/>
      <c r="D155" s="28"/>
      <c r="E155" s="28"/>
      <c r="F155" s="29"/>
      <c r="H155" s="92"/>
    </row>
    <row r="156" spans="1:8" s="44" customFormat="1" ht="28.5" customHeight="1" x14ac:dyDescent="0.2">
      <c r="A156" s="2"/>
      <c r="B156" s="108" t="s">
        <v>180</v>
      </c>
      <c r="C156" s="108"/>
      <c r="D156" s="108"/>
      <c r="E156" s="108"/>
      <c r="F156" s="109"/>
      <c r="H156" s="92">
        <f>SUM(H157:H157)</f>
        <v>0</v>
      </c>
    </row>
    <row r="157" spans="1:8" ht="29.25" customHeight="1" x14ac:dyDescent="0.2">
      <c r="A157" s="2"/>
      <c r="B157" s="4"/>
      <c r="C157" s="105" t="s">
        <v>181</v>
      </c>
      <c r="D157" s="105"/>
      <c r="E157" s="105"/>
      <c r="F157" s="106"/>
      <c r="H157" s="92">
        <v>0</v>
      </c>
    </row>
    <row r="158" spans="1:8" x14ac:dyDescent="0.2">
      <c r="A158" s="27"/>
      <c r="B158" s="28"/>
      <c r="C158" s="28"/>
      <c r="D158" s="28"/>
      <c r="E158" s="28"/>
      <c r="F158" s="29"/>
      <c r="H158" s="64"/>
    </row>
    <row r="159" spans="1:8" x14ac:dyDescent="0.2">
      <c r="A159" s="27"/>
      <c r="B159" s="28"/>
      <c r="C159" s="28"/>
      <c r="D159" s="28"/>
      <c r="E159" s="28"/>
      <c r="F159" s="29"/>
      <c r="H159" s="66"/>
    </row>
    <row r="160" spans="1:8" ht="60" customHeight="1" x14ac:dyDescent="0.25">
      <c r="A160" s="110" t="s">
        <v>182</v>
      </c>
      <c r="B160" s="111"/>
      <c r="C160" s="111"/>
      <c r="D160" s="111"/>
      <c r="E160" s="111"/>
      <c r="F160" s="112"/>
      <c r="H160" s="69">
        <f>H162+H204</f>
        <v>73101245739</v>
      </c>
    </row>
    <row r="161" spans="1:8" x14ac:dyDescent="0.2">
      <c r="A161" s="27"/>
      <c r="B161" s="28"/>
      <c r="C161" s="28"/>
      <c r="D161" s="28"/>
      <c r="E161" s="28"/>
      <c r="F161" s="29"/>
      <c r="H161" s="64"/>
    </row>
    <row r="162" spans="1:8" ht="41.25" customHeight="1" x14ac:dyDescent="0.2">
      <c r="A162" s="110" t="s">
        <v>104</v>
      </c>
      <c r="B162" s="111"/>
      <c r="C162" s="111"/>
      <c r="D162" s="111"/>
      <c r="E162" s="111"/>
      <c r="F162" s="112"/>
      <c r="H162" s="70">
        <f>H164+H171+H186+H188+H201</f>
        <v>70638604608</v>
      </c>
    </row>
    <row r="163" spans="1:8" x14ac:dyDescent="0.2">
      <c r="A163" s="27"/>
      <c r="B163" s="28"/>
      <c r="C163" s="28"/>
      <c r="D163" s="28"/>
      <c r="E163" s="28"/>
      <c r="F163" s="29"/>
      <c r="H163" s="64"/>
    </row>
    <row r="164" spans="1:8" s="25" customFormat="1" ht="17.25" customHeight="1" x14ac:dyDescent="0.25">
      <c r="A164" s="2"/>
      <c r="B164" s="4"/>
      <c r="C164" s="105" t="s">
        <v>147</v>
      </c>
      <c r="D164" s="105"/>
      <c r="E164" s="105"/>
      <c r="F164" s="106"/>
      <c r="H164" s="78">
        <f>SUM(H165:H170)</f>
        <v>22605149368</v>
      </c>
    </row>
    <row r="165" spans="1:8" s="25" customFormat="1" ht="17.25" customHeight="1" x14ac:dyDescent="0.2">
      <c r="A165" s="2"/>
      <c r="B165" s="4"/>
      <c r="C165" s="4"/>
      <c r="D165" s="100" t="s">
        <v>84</v>
      </c>
      <c r="E165" s="100"/>
      <c r="F165" s="101"/>
      <c r="H165" s="72">
        <v>18622640618</v>
      </c>
    </row>
    <row r="166" spans="1:8" s="25" customFormat="1" ht="17.25" customHeight="1" x14ac:dyDescent="0.2">
      <c r="A166" s="2"/>
      <c r="B166" s="4"/>
      <c r="C166" s="4"/>
      <c r="D166" s="100" t="s">
        <v>85</v>
      </c>
      <c r="E166" s="100"/>
      <c r="F166" s="101"/>
      <c r="H166" s="72">
        <v>1365134663</v>
      </c>
    </row>
    <row r="167" spans="1:8" s="25" customFormat="1" ht="17.25" customHeight="1" x14ac:dyDescent="0.2">
      <c r="A167" s="2"/>
      <c r="B167" s="4"/>
      <c r="C167" s="4"/>
      <c r="D167" s="100" t="s">
        <v>86</v>
      </c>
      <c r="E167" s="100"/>
      <c r="F167" s="101"/>
      <c r="H167" s="72">
        <v>223095824</v>
      </c>
    </row>
    <row r="168" spans="1:8" s="25" customFormat="1" ht="17.25" customHeight="1" x14ac:dyDescent="0.2">
      <c r="A168" s="2"/>
      <c r="B168" s="4"/>
      <c r="C168" s="4"/>
      <c r="D168" s="100" t="s">
        <v>87</v>
      </c>
      <c r="E168" s="100"/>
      <c r="F168" s="101"/>
      <c r="H168" s="72">
        <v>899580057</v>
      </c>
    </row>
    <row r="169" spans="1:8" s="25" customFormat="1" ht="17.25" customHeight="1" x14ac:dyDescent="0.2">
      <c r="A169" s="2"/>
      <c r="B169" s="4"/>
      <c r="C169" s="4"/>
      <c r="D169" s="100" t="s">
        <v>88</v>
      </c>
      <c r="E169" s="100"/>
      <c r="F169" s="101"/>
      <c r="H169" s="72">
        <v>535074792</v>
      </c>
    </row>
    <row r="170" spans="1:8" s="25" customFormat="1" ht="17.25" customHeight="1" x14ac:dyDescent="0.2">
      <c r="A170" s="2"/>
      <c r="B170" s="4"/>
      <c r="C170" s="4"/>
      <c r="D170" s="100" t="s">
        <v>148</v>
      </c>
      <c r="E170" s="100"/>
      <c r="F170" s="101"/>
      <c r="H170" s="72">
        <v>959623414</v>
      </c>
    </row>
    <row r="171" spans="1:8" s="25" customFormat="1" ht="21" customHeight="1" x14ac:dyDescent="0.25">
      <c r="A171" s="2"/>
      <c r="B171" s="4"/>
      <c r="C171" s="105" t="s">
        <v>149</v>
      </c>
      <c r="D171" s="105"/>
      <c r="E171" s="105"/>
      <c r="F171" s="106"/>
      <c r="H171" s="79">
        <f>H172+H173+H174+H177+H178+H183+H184+H185</f>
        <v>44086171469</v>
      </c>
    </row>
    <row r="172" spans="1:8" s="25" customFormat="1" ht="17.25" customHeight="1" x14ac:dyDescent="0.2">
      <c r="A172" s="2"/>
      <c r="B172" s="4"/>
      <c r="C172" s="4"/>
      <c r="D172" s="100" t="s">
        <v>89</v>
      </c>
      <c r="E172" s="100"/>
      <c r="F172" s="101"/>
      <c r="H172" s="72">
        <v>24551912509</v>
      </c>
    </row>
    <row r="173" spans="1:8" s="25" customFormat="1" ht="17.25" customHeight="1" x14ac:dyDescent="0.2">
      <c r="A173" s="2"/>
      <c r="B173" s="4"/>
      <c r="C173" s="4"/>
      <c r="D173" s="100" t="s">
        <v>90</v>
      </c>
      <c r="E173" s="100"/>
      <c r="F173" s="101"/>
      <c r="H173" s="72">
        <v>4962566763</v>
      </c>
    </row>
    <row r="174" spans="1:8" s="25" customFormat="1" ht="17.25" customHeight="1" x14ac:dyDescent="0.2">
      <c r="A174" s="2"/>
      <c r="B174" s="4"/>
      <c r="C174" s="4"/>
      <c r="D174" s="100" t="s">
        <v>91</v>
      </c>
      <c r="E174" s="100"/>
      <c r="F174" s="101"/>
      <c r="H174" s="72">
        <f>H175+H176</f>
        <v>8115447865</v>
      </c>
    </row>
    <row r="175" spans="1:8" s="25" customFormat="1" ht="18.75" customHeight="1" x14ac:dyDescent="0.2">
      <c r="A175" s="2"/>
      <c r="B175" s="4"/>
      <c r="C175" s="4"/>
      <c r="D175" s="15"/>
      <c r="E175" s="15"/>
      <c r="F175" s="45" t="s">
        <v>92</v>
      </c>
      <c r="H175" s="67">
        <v>7131745570</v>
      </c>
    </row>
    <row r="176" spans="1:8" s="25" customFormat="1" ht="18.75" customHeight="1" x14ac:dyDescent="0.2">
      <c r="A176" s="2"/>
      <c r="B176" s="4"/>
      <c r="C176" s="4"/>
      <c r="D176" s="15"/>
      <c r="E176" s="15"/>
      <c r="F176" s="45" t="s">
        <v>166</v>
      </c>
      <c r="H176" s="67">
        <v>983702295</v>
      </c>
    </row>
    <row r="177" spans="1:8" s="46" customFormat="1" ht="39" customHeight="1" x14ac:dyDescent="0.2">
      <c r="A177" s="2"/>
      <c r="B177" s="4"/>
      <c r="C177" s="4"/>
      <c r="D177" s="100" t="s">
        <v>93</v>
      </c>
      <c r="E177" s="100"/>
      <c r="F177" s="101"/>
      <c r="H177" s="72">
        <v>2749536223</v>
      </c>
    </row>
    <row r="178" spans="1:8" s="46" customFormat="1" ht="15.75" customHeight="1" x14ac:dyDescent="0.2">
      <c r="A178" s="2"/>
      <c r="B178" s="4"/>
      <c r="C178" s="4"/>
      <c r="D178" s="100" t="s">
        <v>94</v>
      </c>
      <c r="E178" s="100"/>
      <c r="F178" s="101"/>
      <c r="H178" s="72">
        <f>H179+H180+H181+H182</f>
        <v>1353996650</v>
      </c>
    </row>
    <row r="179" spans="1:8" s="25" customFormat="1" ht="15.75" customHeight="1" x14ac:dyDescent="0.2">
      <c r="A179" s="2"/>
      <c r="B179" s="4"/>
      <c r="C179" s="4"/>
      <c r="D179" s="15"/>
      <c r="E179" s="15"/>
      <c r="F179" s="45" t="s">
        <v>95</v>
      </c>
      <c r="H179" s="67">
        <v>634075118</v>
      </c>
    </row>
    <row r="180" spans="1:8" s="25" customFormat="1" ht="15.75" customHeight="1" x14ac:dyDescent="0.2">
      <c r="A180" s="2"/>
      <c r="B180" s="4"/>
      <c r="C180" s="4"/>
      <c r="D180" s="15"/>
      <c r="E180" s="15"/>
      <c r="F180" s="45" t="s">
        <v>127</v>
      </c>
      <c r="H180" s="67">
        <v>396527804</v>
      </c>
    </row>
    <row r="181" spans="1:8" s="46" customFormat="1" ht="15.75" customHeight="1" x14ac:dyDescent="0.2">
      <c r="A181" s="2"/>
      <c r="B181" s="4"/>
      <c r="C181" s="4"/>
      <c r="D181" s="15"/>
      <c r="E181" s="15"/>
      <c r="F181" s="45" t="s">
        <v>96</v>
      </c>
      <c r="H181" s="67">
        <v>21174980</v>
      </c>
    </row>
    <row r="182" spans="1:8" s="46" customFormat="1" ht="15.75" customHeight="1" x14ac:dyDescent="0.2">
      <c r="A182" s="2"/>
      <c r="B182" s="4"/>
      <c r="C182" s="4"/>
      <c r="D182" s="15"/>
      <c r="E182" s="15"/>
      <c r="F182" s="45" t="s">
        <v>97</v>
      </c>
      <c r="H182" s="67">
        <v>302218748</v>
      </c>
    </row>
    <row r="183" spans="1:8" s="46" customFormat="1" ht="21" customHeight="1" x14ac:dyDescent="0.2">
      <c r="A183" s="2"/>
      <c r="B183" s="4"/>
      <c r="C183" s="4"/>
      <c r="D183" s="100" t="s">
        <v>98</v>
      </c>
      <c r="E183" s="100"/>
      <c r="F183" s="101"/>
      <c r="H183" s="72">
        <v>164211566</v>
      </c>
    </row>
    <row r="184" spans="1:8" s="46" customFormat="1" ht="26.25" customHeight="1" x14ac:dyDescent="0.2">
      <c r="A184" s="2"/>
      <c r="B184" s="4"/>
      <c r="C184" s="4"/>
      <c r="D184" s="100" t="s">
        <v>99</v>
      </c>
      <c r="E184" s="100"/>
      <c r="F184" s="101"/>
      <c r="H184" s="72">
        <v>217550905</v>
      </c>
    </row>
    <row r="185" spans="1:8" s="25" customFormat="1" ht="21.75" customHeight="1" x14ac:dyDescent="0.2">
      <c r="A185" s="2"/>
      <c r="B185" s="4"/>
      <c r="C185" s="4"/>
      <c r="D185" s="100" t="s">
        <v>100</v>
      </c>
      <c r="E185" s="100"/>
      <c r="F185" s="101"/>
      <c r="H185" s="72">
        <v>1970948988</v>
      </c>
    </row>
    <row r="186" spans="1:8" s="25" customFormat="1" ht="23.25" customHeight="1" x14ac:dyDescent="0.25">
      <c r="A186" s="2"/>
      <c r="B186" s="4"/>
      <c r="C186" s="105" t="s">
        <v>101</v>
      </c>
      <c r="D186" s="105"/>
      <c r="E186" s="105"/>
      <c r="F186" s="106"/>
      <c r="H186" s="79">
        <f>H187</f>
        <v>3209829637</v>
      </c>
    </row>
    <row r="187" spans="1:8" s="25" customFormat="1" ht="23.25" customHeight="1" x14ac:dyDescent="0.2">
      <c r="A187" s="2"/>
      <c r="B187" s="4"/>
      <c r="C187" s="4"/>
      <c r="D187" s="100" t="s">
        <v>101</v>
      </c>
      <c r="E187" s="100"/>
      <c r="F187" s="101"/>
      <c r="H187" s="72">
        <v>3209829637</v>
      </c>
    </row>
    <row r="188" spans="1:8" s="25" customFormat="1" ht="23.25" customHeight="1" x14ac:dyDescent="0.25">
      <c r="A188" s="2"/>
      <c r="B188" s="4"/>
      <c r="C188" s="105" t="s">
        <v>150</v>
      </c>
      <c r="D188" s="105"/>
      <c r="E188" s="105"/>
      <c r="F188" s="106"/>
      <c r="H188" s="79">
        <f>SUM(H189:H200)</f>
        <v>733998007</v>
      </c>
    </row>
    <row r="189" spans="1:8" s="25" customFormat="1" ht="23.25" customHeight="1" x14ac:dyDescent="0.2">
      <c r="A189" s="2"/>
      <c r="B189" s="4"/>
      <c r="C189" s="16"/>
      <c r="D189" s="100" t="s">
        <v>74</v>
      </c>
      <c r="E189" s="100"/>
      <c r="F189" s="101"/>
      <c r="H189" s="72">
        <v>78098941</v>
      </c>
    </row>
    <row r="190" spans="1:8" s="25" customFormat="1" ht="23.25" customHeight="1" x14ac:dyDescent="0.2">
      <c r="A190" s="2"/>
      <c r="B190" s="4"/>
      <c r="C190" s="16"/>
      <c r="D190" s="100" t="s">
        <v>75</v>
      </c>
      <c r="E190" s="100"/>
      <c r="F190" s="101"/>
      <c r="H190" s="72">
        <v>113837251</v>
      </c>
    </row>
    <row r="191" spans="1:8" s="25" customFormat="1" ht="23.25" customHeight="1" x14ac:dyDescent="0.2">
      <c r="A191" s="2"/>
      <c r="B191" s="4"/>
      <c r="C191" s="16"/>
      <c r="D191" s="100" t="s">
        <v>76</v>
      </c>
      <c r="E191" s="100"/>
      <c r="F191" s="101"/>
      <c r="H191" s="72">
        <v>16843087</v>
      </c>
    </row>
    <row r="192" spans="1:8" s="25" customFormat="1" ht="27.75" customHeight="1" x14ac:dyDescent="0.2">
      <c r="A192" s="2"/>
      <c r="B192" s="4"/>
      <c r="C192" s="16"/>
      <c r="D192" s="100" t="s">
        <v>186</v>
      </c>
      <c r="E192" s="100"/>
      <c r="F192" s="101"/>
      <c r="H192" s="72">
        <v>34332871</v>
      </c>
    </row>
    <row r="193" spans="1:8" s="25" customFormat="1" ht="27.75" customHeight="1" x14ac:dyDescent="0.2">
      <c r="A193" s="2"/>
      <c r="B193" s="4"/>
      <c r="C193" s="50"/>
      <c r="D193" s="100" t="s">
        <v>187</v>
      </c>
      <c r="E193" s="100"/>
      <c r="F193" s="101"/>
      <c r="H193" s="72">
        <v>11383033</v>
      </c>
    </row>
    <row r="194" spans="1:8" s="25" customFormat="1" ht="24" customHeight="1" x14ac:dyDescent="0.2">
      <c r="A194" s="2"/>
      <c r="B194" s="4"/>
      <c r="C194" s="16"/>
      <c r="D194" s="100" t="s">
        <v>128</v>
      </c>
      <c r="E194" s="100"/>
      <c r="F194" s="101"/>
      <c r="H194" s="72">
        <v>437673494</v>
      </c>
    </row>
    <row r="195" spans="1:8" s="25" customFormat="1" ht="18.75" customHeight="1" x14ac:dyDescent="0.2">
      <c r="A195" s="2"/>
      <c r="B195" s="4"/>
      <c r="C195" s="16"/>
      <c r="D195" s="100" t="s">
        <v>77</v>
      </c>
      <c r="E195" s="100"/>
      <c r="F195" s="101"/>
      <c r="H195" s="72">
        <v>1</v>
      </c>
    </row>
    <row r="196" spans="1:8" s="25" customFormat="1" ht="18.75" customHeight="1" x14ac:dyDescent="0.2">
      <c r="A196" s="2"/>
      <c r="B196" s="4"/>
      <c r="C196" s="16"/>
      <c r="D196" s="100" t="s">
        <v>78</v>
      </c>
      <c r="E196" s="100"/>
      <c r="F196" s="101"/>
      <c r="H196" s="72">
        <v>34838232</v>
      </c>
    </row>
    <row r="197" spans="1:8" s="25" customFormat="1" ht="29.25" customHeight="1" x14ac:dyDescent="0.2">
      <c r="A197" s="2"/>
      <c r="B197" s="4"/>
      <c r="C197" s="16"/>
      <c r="D197" s="100" t="s">
        <v>79</v>
      </c>
      <c r="E197" s="100"/>
      <c r="F197" s="101"/>
      <c r="H197" s="72">
        <v>6991097</v>
      </c>
    </row>
    <row r="198" spans="1:8" s="25" customFormat="1" ht="18.75" customHeight="1" x14ac:dyDescent="0.2">
      <c r="A198" s="2"/>
      <c r="B198" s="4"/>
      <c r="C198" s="16"/>
      <c r="D198" s="100" t="s">
        <v>111</v>
      </c>
      <c r="E198" s="100"/>
      <c r="F198" s="101"/>
      <c r="H198" s="92">
        <v>0</v>
      </c>
    </row>
    <row r="199" spans="1:8" s="25" customFormat="1" ht="18.75" customHeight="1" x14ac:dyDescent="0.2">
      <c r="A199" s="2"/>
      <c r="B199" s="4"/>
      <c r="C199" s="16"/>
      <c r="D199" s="100" t="s">
        <v>112</v>
      </c>
      <c r="E199" s="100"/>
      <c r="F199" s="101"/>
      <c r="H199" s="92">
        <v>0</v>
      </c>
    </row>
    <row r="200" spans="1:8" s="25" customFormat="1" ht="29.25" customHeight="1" x14ac:dyDescent="0.2">
      <c r="A200" s="2"/>
      <c r="B200" s="4"/>
      <c r="C200" s="16"/>
      <c r="D200" s="100" t="s">
        <v>113</v>
      </c>
      <c r="E200" s="100"/>
      <c r="F200" s="101"/>
      <c r="H200" s="92">
        <v>0</v>
      </c>
    </row>
    <row r="201" spans="1:8" s="25" customFormat="1" ht="23.25" customHeight="1" x14ac:dyDescent="0.2">
      <c r="A201" s="11"/>
      <c r="B201" s="8"/>
      <c r="C201" s="105" t="s">
        <v>151</v>
      </c>
      <c r="D201" s="105"/>
      <c r="E201" s="105"/>
      <c r="F201" s="106"/>
      <c r="H201" s="80">
        <f>H202+H203</f>
        <v>3456127</v>
      </c>
    </row>
    <row r="202" spans="1:8" s="25" customFormat="1" ht="25.5" customHeight="1" x14ac:dyDescent="0.2">
      <c r="A202" s="11"/>
      <c r="B202" s="8"/>
      <c r="C202" s="16"/>
      <c r="D202" s="100" t="s">
        <v>152</v>
      </c>
      <c r="E202" s="100"/>
      <c r="F202" s="101"/>
      <c r="H202" s="81">
        <v>3456127</v>
      </c>
    </row>
    <row r="203" spans="1:8" s="25" customFormat="1" ht="34.5" customHeight="1" x14ac:dyDescent="0.2">
      <c r="A203" s="11"/>
      <c r="B203" s="8"/>
      <c r="C203" s="16"/>
      <c r="D203" s="100" t="s">
        <v>153</v>
      </c>
      <c r="E203" s="100"/>
      <c r="F203" s="101"/>
      <c r="H203" s="92">
        <v>0</v>
      </c>
    </row>
    <row r="204" spans="1:8" s="25" customFormat="1" ht="37.5" customHeight="1" x14ac:dyDescent="0.25">
      <c r="A204" s="107" t="s">
        <v>162</v>
      </c>
      <c r="B204" s="108"/>
      <c r="C204" s="108"/>
      <c r="D204" s="108"/>
      <c r="E204" s="108"/>
      <c r="F204" s="109"/>
      <c r="H204" s="79">
        <f>SUM(H205:H207)</f>
        <v>2462641131</v>
      </c>
    </row>
    <row r="205" spans="1:8" s="25" customFormat="1" ht="17.25" customHeight="1" x14ac:dyDescent="0.2">
      <c r="A205" s="11"/>
      <c r="B205" s="8"/>
      <c r="C205" s="8"/>
      <c r="D205" s="100" t="s">
        <v>105</v>
      </c>
      <c r="E205" s="100"/>
      <c r="F205" s="101"/>
      <c r="H205" s="92">
        <v>0</v>
      </c>
    </row>
    <row r="206" spans="1:8" s="25" customFormat="1" ht="17.25" customHeight="1" x14ac:dyDescent="0.2">
      <c r="A206" s="2"/>
      <c r="B206" s="4"/>
      <c r="C206" s="4"/>
      <c r="D206" s="100" t="s">
        <v>102</v>
      </c>
      <c r="E206" s="100"/>
      <c r="F206" s="101"/>
      <c r="H206" s="72">
        <v>2462641131</v>
      </c>
    </row>
    <row r="207" spans="1:8" s="25" customFormat="1" ht="17.25" customHeight="1" x14ac:dyDescent="0.2">
      <c r="A207" s="2"/>
      <c r="B207" s="4"/>
      <c r="C207" s="4"/>
      <c r="D207" s="100" t="s">
        <v>103</v>
      </c>
      <c r="E207" s="100"/>
      <c r="F207" s="101"/>
      <c r="H207" s="92">
        <v>0</v>
      </c>
    </row>
    <row r="208" spans="1:8" s="25" customFormat="1" ht="17.25" customHeight="1" x14ac:dyDescent="0.2">
      <c r="A208" s="2"/>
      <c r="B208" s="4"/>
      <c r="C208" s="4"/>
      <c r="D208" s="15"/>
      <c r="E208" s="15"/>
      <c r="F208" s="32"/>
      <c r="H208" s="72"/>
    </row>
    <row r="209" spans="1:8" s="25" customFormat="1" ht="25.5" customHeight="1" x14ac:dyDescent="0.2">
      <c r="A209" s="102" t="s">
        <v>154</v>
      </c>
      <c r="B209" s="103"/>
      <c r="C209" s="103"/>
      <c r="D209" s="103"/>
      <c r="E209" s="103"/>
      <c r="F209" s="104"/>
      <c r="H209" s="82">
        <f>H210+H212</f>
        <v>1</v>
      </c>
    </row>
    <row r="210" spans="1:8" s="25" customFormat="1" ht="17.25" customHeight="1" x14ac:dyDescent="0.25">
      <c r="A210" s="47"/>
      <c r="B210" s="48" t="s">
        <v>155</v>
      </c>
      <c r="C210" s="48"/>
      <c r="D210" s="48"/>
      <c r="E210" s="48"/>
      <c r="F210" s="49"/>
      <c r="H210" s="83">
        <f>H211</f>
        <v>1</v>
      </c>
    </row>
    <row r="211" spans="1:8" s="25" customFormat="1" ht="28.5" customHeight="1" x14ac:dyDescent="0.2">
      <c r="A211" s="47"/>
      <c r="B211" s="48"/>
      <c r="C211" s="48"/>
      <c r="D211" s="100" t="s">
        <v>183</v>
      </c>
      <c r="E211" s="100"/>
      <c r="F211" s="101"/>
      <c r="H211" s="84">
        <v>1</v>
      </c>
    </row>
    <row r="212" spans="1:8" s="25" customFormat="1" ht="17.25" customHeight="1" x14ac:dyDescent="0.25">
      <c r="A212" s="47"/>
      <c r="B212" s="48" t="s">
        <v>156</v>
      </c>
      <c r="C212" s="48"/>
      <c r="D212" s="48"/>
      <c r="E212" s="48"/>
      <c r="F212" s="49"/>
      <c r="H212" s="95">
        <v>0</v>
      </c>
    </row>
    <row r="213" spans="1:8" s="25" customFormat="1" ht="11.25" customHeight="1" x14ac:dyDescent="0.2">
      <c r="A213" s="47"/>
      <c r="B213" s="48"/>
      <c r="C213" s="48"/>
      <c r="D213" s="48"/>
      <c r="E213" s="48"/>
      <c r="F213" s="49"/>
      <c r="H213" s="92"/>
    </row>
    <row r="214" spans="1:8" ht="15" x14ac:dyDescent="0.25">
      <c r="A214" s="47" t="s">
        <v>157</v>
      </c>
      <c r="B214" s="48"/>
      <c r="C214" s="48"/>
      <c r="D214" s="48"/>
      <c r="E214" s="48"/>
      <c r="F214" s="49"/>
      <c r="H214" s="95">
        <f>SUM(H215:H215)</f>
        <v>0</v>
      </c>
    </row>
    <row r="215" spans="1:8" x14ac:dyDescent="0.2">
      <c r="A215" s="85"/>
      <c r="B215" s="55" t="s">
        <v>179</v>
      </c>
      <c r="C215" s="55"/>
      <c r="D215" s="55"/>
      <c r="E215" s="55"/>
      <c r="F215" s="86"/>
      <c r="H215" s="92">
        <v>0</v>
      </c>
    </row>
    <row r="216" spans="1:8" s="25" customFormat="1" ht="2.25" customHeight="1" x14ac:dyDescent="0.2">
      <c r="A216" s="87"/>
      <c r="B216" s="88"/>
      <c r="C216" s="88"/>
      <c r="D216" s="88"/>
      <c r="E216" s="88"/>
      <c r="F216" s="89"/>
      <c r="H216" s="68"/>
    </row>
    <row r="217" spans="1:8" ht="18" customHeight="1" x14ac:dyDescent="0.2"/>
    <row r="219" spans="1:8" x14ac:dyDescent="0.2">
      <c r="H219" s="56"/>
    </row>
    <row r="222" spans="1:8" x14ac:dyDescent="0.2">
      <c r="H222" s="56"/>
    </row>
  </sheetData>
  <mergeCells count="161">
    <mergeCell ref="A2:H2"/>
    <mergeCell ref="A7:F7"/>
    <mergeCell ref="A11:F11"/>
    <mergeCell ref="B12:F12"/>
    <mergeCell ref="C13:F13"/>
    <mergeCell ref="D14:F14"/>
    <mergeCell ref="D21:F21"/>
    <mergeCell ref="D22:F22"/>
    <mergeCell ref="C23:F23"/>
    <mergeCell ref="A9:F9"/>
    <mergeCell ref="D24:F24"/>
    <mergeCell ref="C25:F25"/>
    <mergeCell ref="D26:F26"/>
    <mergeCell ref="D15:F15"/>
    <mergeCell ref="D16:F16"/>
    <mergeCell ref="D17:F17"/>
    <mergeCell ref="C18:F18"/>
    <mergeCell ref="D19:F19"/>
    <mergeCell ref="C20:F20"/>
    <mergeCell ref="B36:F36"/>
    <mergeCell ref="D37:F37"/>
    <mergeCell ref="B40:F40"/>
    <mergeCell ref="C41:F41"/>
    <mergeCell ref="D42:F42"/>
    <mergeCell ref="E43:F43"/>
    <mergeCell ref="C27:F27"/>
    <mergeCell ref="C28:F28"/>
    <mergeCell ref="D29:F29"/>
    <mergeCell ref="C30:F30"/>
    <mergeCell ref="B33:F33"/>
    <mergeCell ref="D34:F34"/>
    <mergeCell ref="E50:F50"/>
    <mergeCell ref="D51:F51"/>
    <mergeCell ref="E52:F52"/>
    <mergeCell ref="E53:F53"/>
    <mergeCell ref="C54:F54"/>
    <mergeCell ref="D55:F55"/>
    <mergeCell ref="E44:F44"/>
    <mergeCell ref="E45:F45"/>
    <mergeCell ref="E46:F46"/>
    <mergeCell ref="D47:F47"/>
    <mergeCell ref="E48:F48"/>
    <mergeCell ref="E49:F49"/>
    <mergeCell ref="E64:F64"/>
    <mergeCell ref="E65:F65"/>
    <mergeCell ref="D66:F66"/>
    <mergeCell ref="E67:F67"/>
    <mergeCell ref="E68:F68"/>
    <mergeCell ref="D69:F69"/>
    <mergeCell ref="E56:F56"/>
    <mergeCell ref="D59:F59"/>
    <mergeCell ref="E60:F60"/>
    <mergeCell ref="E61:F61"/>
    <mergeCell ref="D62:F62"/>
    <mergeCell ref="E63:F63"/>
    <mergeCell ref="D78:F78"/>
    <mergeCell ref="E83:F83"/>
    <mergeCell ref="D84:F84"/>
    <mergeCell ref="E85:F85"/>
    <mergeCell ref="D86:F86"/>
    <mergeCell ref="E87:F87"/>
    <mergeCell ref="E70:F70"/>
    <mergeCell ref="E71:F71"/>
    <mergeCell ref="E72:F72"/>
    <mergeCell ref="D75:F75"/>
    <mergeCell ref="E76:F76"/>
    <mergeCell ref="E77:F77"/>
    <mergeCell ref="D95:F95"/>
    <mergeCell ref="E96:F96"/>
    <mergeCell ref="E97:F97"/>
    <mergeCell ref="D98:F98"/>
    <mergeCell ref="E99:F99"/>
    <mergeCell ref="E100:F100"/>
    <mergeCell ref="D88:F88"/>
    <mergeCell ref="E89:F89"/>
    <mergeCell ref="E90:F90"/>
    <mergeCell ref="D91:F91"/>
    <mergeCell ref="E92:F92"/>
    <mergeCell ref="E94:F94"/>
    <mergeCell ref="E107:F107"/>
    <mergeCell ref="E108:F108"/>
    <mergeCell ref="E109:F109"/>
    <mergeCell ref="E110:F110"/>
    <mergeCell ref="C111:F111"/>
    <mergeCell ref="D112:F112"/>
    <mergeCell ref="D101:F101"/>
    <mergeCell ref="E102:F102"/>
    <mergeCell ref="D103:F103"/>
    <mergeCell ref="E104:F104"/>
    <mergeCell ref="D105:F105"/>
    <mergeCell ref="E106:F106"/>
    <mergeCell ref="D119:F119"/>
    <mergeCell ref="E123:F123"/>
    <mergeCell ref="D124:F124"/>
    <mergeCell ref="C135:F135"/>
    <mergeCell ref="C136:F136"/>
    <mergeCell ref="C137:F137"/>
    <mergeCell ref="E113:F113"/>
    <mergeCell ref="D114:F114"/>
    <mergeCell ref="E115:F115"/>
    <mergeCell ref="E116:F116"/>
    <mergeCell ref="E117:F117"/>
    <mergeCell ref="E118:F118"/>
    <mergeCell ref="C147:F147"/>
    <mergeCell ref="D148:F148"/>
    <mergeCell ref="D149:F149"/>
    <mergeCell ref="D150:F150"/>
    <mergeCell ref="D151:F151"/>
    <mergeCell ref="C152:F152"/>
    <mergeCell ref="B140:F140"/>
    <mergeCell ref="C141:F141"/>
    <mergeCell ref="D142:F142"/>
    <mergeCell ref="D143:F143"/>
    <mergeCell ref="C144:F144"/>
    <mergeCell ref="B146:F146"/>
    <mergeCell ref="C164:F164"/>
    <mergeCell ref="D165:F165"/>
    <mergeCell ref="D166:F166"/>
    <mergeCell ref="D167:F167"/>
    <mergeCell ref="D168:F168"/>
    <mergeCell ref="D169:F169"/>
    <mergeCell ref="C153:F153"/>
    <mergeCell ref="C154:F154"/>
    <mergeCell ref="B156:F156"/>
    <mergeCell ref="C157:F157"/>
    <mergeCell ref="A160:F160"/>
    <mergeCell ref="A162:F162"/>
    <mergeCell ref="D178:F178"/>
    <mergeCell ref="D183:F183"/>
    <mergeCell ref="D184:F184"/>
    <mergeCell ref="D185:F185"/>
    <mergeCell ref="C186:F186"/>
    <mergeCell ref="D187:F187"/>
    <mergeCell ref="D170:F170"/>
    <mergeCell ref="C171:F171"/>
    <mergeCell ref="D172:F172"/>
    <mergeCell ref="D173:F173"/>
    <mergeCell ref="D174:F174"/>
    <mergeCell ref="D177:F177"/>
    <mergeCell ref="D195:F195"/>
    <mergeCell ref="D196:F196"/>
    <mergeCell ref="D197:F197"/>
    <mergeCell ref="D198:F198"/>
    <mergeCell ref="D199:F199"/>
    <mergeCell ref="D200:F200"/>
    <mergeCell ref="C188:F188"/>
    <mergeCell ref="D189:F189"/>
    <mergeCell ref="D190:F190"/>
    <mergeCell ref="D191:F191"/>
    <mergeCell ref="D192:F192"/>
    <mergeCell ref="D194:F194"/>
    <mergeCell ref="D193:F193"/>
    <mergeCell ref="D207:F207"/>
    <mergeCell ref="A209:F209"/>
    <mergeCell ref="D211:F211"/>
    <mergeCell ref="C201:F201"/>
    <mergeCell ref="D202:F202"/>
    <mergeCell ref="D203:F203"/>
    <mergeCell ref="A204:F204"/>
    <mergeCell ref="D205:F205"/>
    <mergeCell ref="D206:F206"/>
  </mergeCells>
  <printOptions horizontalCentered="1"/>
  <pageMargins left="0.70866141732283472" right="0.70866141732283472" top="0.55118110236220474" bottom="0.39370078740157483" header="0.31496062992125984" footer="0.31496062992125984"/>
  <pageSetup scale="60" orientation="portrait" r:id="rId1"/>
  <ignoredErrors>
    <ignoredError sqref="H141 H147 H124 H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Estructura armonizada</vt:lpstr>
      <vt:lpstr>'Estructura armonizada'!Área_de_impresión</vt:lpstr>
      <vt:lpstr>'Estructura armonizada'!Títulos_a_imprimir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REYES MATIAS</dc:creator>
  <cp:lastModifiedBy>lorena_rojasrivera@hotmail.com</cp:lastModifiedBy>
  <cp:lastPrinted>2020-11-10T02:55:34Z</cp:lastPrinted>
  <dcterms:created xsi:type="dcterms:W3CDTF">2018-08-14T16:48:48Z</dcterms:created>
  <dcterms:modified xsi:type="dcterms:W3CDTF">2021-01-18T20:33:53Z</dcterms:modified>
</cp:coreProperties>
</file>